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3590" windowHeight="10485" activeTab="0"/>
  </bookViews>
  <sheets>
    <sheet name="gazd. és műsz. inf." sheetId="1" r:id="rId1"/>
  </sheets>
  <definedNames/>
  <calcPr fullCalcOnLoad="1"/>
</workbook>
</file>

<file path=xl/sharedStrings.xml><?xml version="1.0" encoding="utf-8"?>
<sst xmlns="http://schemas.openxmlformats.org/spreadsheetml/2006/main" count="400" uniqueCount="213">
  <si>
    <t>Sor-</t>
  </si>
  <si>
    <t>szám</t>
  </si>
  <si>
    <t>Megnevezés</t>
  </si>
  <si>
    <t>Mérték-</t>
  </si>
  <si>
    <t>egység</t>
  </si>
  <si>
    <t>1.</t>
  </si>
  <si>
    <t>A fűtési időszak átlaghőmérséklete</t>
  </si>
  <si>
    <t>°C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</si>
  <si>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</si>
  <si>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</si>
  <si>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</si>
  <si>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</si>
  <si>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</si>
  <si>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</si>
  <si>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</si>
  <si>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</si>
  <si>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mennyisége,</t>
  </si>
  <si>
    <t>MWh</t>
  </si>
  <si>
    <t>7.</t>
  </si>
  <si>
    <t>Lakossági felhasználók legalacsonyabb éves fűtési hőfogyasztással rendelkező tizedének átlagos éves fajlagos fogyasztása</t>
  </si>
  <si>
    <t>MJ/légm3</t>
  </si>
  <si>
    <t>8.</t>
  </si>
  <si>
    <t>Lakossági felhasználók legmagasabb éves fűtési hőfogyasztással rendelkező tizedének átlagos éves fajlagos fogyasztása</t>
  </si>
  <si>
    <t>9.</t>
  </si>
  <si>
    <t>Lakossági felhasználók számára kiszámlázott fűtési célú hő értékesítéséből származó fűtési alapdíj</t>
  </si>
  <si>
    <t>ezer Ft</t>
  </si>
  <si>
    <t>10.</t>
  </si>
  <si>
    <t>Lakossági felhasználók számára kiszámlázott használati melegvíz alapdíj</t>
  </si>
  <si>
    <t>11.</t>
  </si>
  <si>
    <t>Lakossági felhasználóktól származó,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</si>
  <si>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</si>
  <si>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víz- és csatornadíj nélkül</t>
  </si>
  <si>
    <t>13.</t>
  </si>
  <si>
    <t>Egyéb felhasználóktól, hő értékesítésből származó, az értékesített hő mennyiségétől független árbevétel</t>
  </si>
  <si>
    <t>14.</t>
  </si>
  <si>
    <t>Egyéb felhasználóktól, hő értékesítésből származó, az értékesített hő mennyiségétől függő árbevétel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</si>
  <si>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</si>
  <si>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</si>
  <si>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</si>
  <si>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</si>
  <si>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</si>
  <si>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</si>
  <si>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</si>
  <si>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önkormányzattól kapott támogatások</t>
  </si>
  <si>
    <t>19.</t>
  </si>
  <si>
    <t>Egyéb támogatások</t>
  </si>
  <si>
    <t>20.</t>
  </si>
  <si>
    <t>Egyéb árbevétel és egyéb bevétel</t>
  </si>
  <si>
    <t>21.</t>
  </si>
  <si>
    <t>Árbevétel és egyéb bevétel összesen</t>
  </si>
  <si>
    <t>II. táblázat</t>
  </si>
  <si>
    <t>Az előző két üzleti évben biztosított távhőszolgáltatás költségeire vonatkozó információk:</t>
  </si>
  <si>
    <t>Felhasznált energia mennyisége összesen:</t>
  </si>
  <si>
    <t>Saját tulajdonú berendezésekkel kapcsoltan termelt hő</t>
  </si>
  <si>
    <t>Saját kazánokból származó hő</t>
  </si>
  <si>
    <t>Egyéb forrásból származó saját termelésű hő (pl. geotermikus alapú)</t>
  </si>
  <si>
    <t>Távhőszolgáltató által előállított hő mennyisége összesen</t>
  </si>
  <si>
    <t>Távhőszolgáltató által vásárolt hő mennyisége összesen</t>
  </si>
  <si>
    <t>Távhőszolgáltató által hőtermelésre felhasznált összes energiahordozó mennyisége</t>
  </si>
  <si>
    <t>Felhasznált földgáz mennyisége</t>
  </si>
  <si>
    <t>Felhasznált szénhidrogén mennyisége</t>
  </si>
  <si>
    <t>Felhasznált megújuló energiaforrások mennyisége</t>
  </si>
  <si>
    <t>Felhasznált egyéb energia mennyisége</t>
  </si>
  <si>
    <t>Saját termelésű hő előállításának hőtermelésre eső költsége összesen:</t>
  </si>
  <si>
    <t>Felhasznált gáz teljesítmény díja</t>
  </si>
  <si>
    <t>Felhasznált gáz gázdíja</t>
  </si>
  <si>
    <t>Nem földgáztüzelés esetén a felhasznált energiahordozó összes költsége</t>
  </si>
  <si>
    <t>Saját termelésű hő előállításának egyéb elszámolt költsége</t>
  </si>
  <si>
    <t>Saját termelésű hő előállításának költsége összesen</t>
  </si>
  <si>
    <t>Vásárolt hő költsége összesen:</t>
  </si>
  <si>
    <t>Vásárolt hő teljesítménydíja</t>
  </si>
  <si>
    <t>Vásárolt hő energiadíja</t>
  </si>
  <si>
    <t>4.</t>
  </si>
  <si>
    <t>Hálózat üzemeltetés energia költsége összesen:</t>
  </si>
  <si>
    <t>Hálózat üzemeltetéshez felhasznált villamos energia költsége</t>
  </si>
  <si>
    <t>A távhőszolgáltatás energián kívüli költségei összesen:</t>
  </si>
  <si>
    <t>Értékcsökkenés</t>
  </si>
  <si>
    <t>Bérek és járulékai</t>
  </si>
  <si>
    <t>Távhőszolgáltatást terhelő nem felosztott költségek</t>
  </si>
  <si>
    <t>Távhőszolgáltatást terhelő pénzügyi költségek</t>
  </si>
  <si>
    <t>Egyéb költségek</t>
  </si>
  <si>
    <t>III. táblázat</t>
  </si>
  <si>
    <t>Az előző két üzleti évi teljesítmény gazdálkodásra vonatkozó információk:</t>
  </si>
  <si>
    <t>Lekötött földgáz teljesítmény</t>
  </si>
  <si>
    <t>mn3/h</t>
  </si>
  <si>
    <t>Az adott évben maximálisan igénybe vett földgáz teljesítmény</t>
  </si>
  <si>
    <t>Maximális távhőteljesítmény igény</t>
  </si>
  <si>
    <t>MW</t>
  </si>
  <si>
    <t>IV. táblázat</t>
  </si>
  <si>
    <t>Önkormányzati tulajdonban levő távhőszolgáltatók esetén az előző két üzleti évben támogatott jogi személyek neve és a támogatás összege:</t>
  </si>
  <si>
    <t>Szervezet neve</t>
  </si>
  <si>
    <t>V. táblázat</t>
  </si>
  <si>
    <t>Az előző két üzleti évben aktivált, a szolgáltató tulajdonában lévő beruházásokra vonatkozó információk:</t>
  </si>
  <si>
    <t>Távhőtermelő létesítmények beruházásainak aktivált értéke</t>
  </si>
  <si>
    <t>Felhasználói hőközpontok beruházásainak aktivált értéke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</si>
  <si>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</si>
  <si>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</si>
  <si>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</si>
  <si>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db</t>
  </si>
  <si>
    <t>Távvezeték beruházások aktivált értéke</t>
  </si>
  <si>
    <t>Egyéb beruházások aktivált értéke</t>
  </si>
  <si>
    <t>Beruházások aktivált értéke összesen</t>
  </si>
  <si>
    <t>VI. táblázat</t>
  </si>
  <si>
    <t>Az előző üzleti év végére vonatkozó információk:</t>
  </si>
  <si>
    <t>Mértékegység</t>
  </si>
  <si>
    <t>A távhőszolgáltatási tevékenységhez kapcsolódó foglalkoztatott létszám</t>
  </si>
  <si>
    <t>fő</t>
  </si>
  <si>
    <t>Az általános közüzemi szerződés keretében ellátott lakossági díjfizetők száma</t>
  </si>
  <si>
    <t>Ebből a költségosztás alapján elszámoló lakossági díjfizetők száma</t>
  </si>
  <si>
    <t>Az ellátott nem lakossági felhasználók száma</t>
  </si>
  <si>
    <t>Az üzemeltetett távhővezetékek hossza</t>
  </si>
  <si>
    <t>km</t>
  </si>
  <si>
    <t>Felhasználói hőközponttal nem rendelkező épületek száma</t>
  </si>
  <si>
    <t>Felhasználói hőközponttal nem rendelkező épületekben levő lakossági díjfizetők száma</t>
  </si>
  <si>
    <t>VII. táblázat</t>
  </si>
  <si>
    <t>Távhőszolgáltató érdekeltségei más társaságokban:</t>
  </si>
  <si>
    <t>Cégnév</t>
  </si>
  <si>
    <t>Fő tevékenység</t>
  </si>
  <si>
    <t>Tulajdoni arány</t>
  </si>
  <si>
    <t>Előző évi árbevétel</t>
  </si>
  <si>
    <t>VIII. táblázat</t>
  </si>
  <si>
    <t>Az előző év végén hőközpontokban lekötött teljesítmény és költsége:</t>
  </si>
  <si>
    <t>Összesen</t>
  </si>
  <si>
    <t>IX. táblázat</t>
  </si>
  <si>
    <t>Az előző év végén az elszámolási mérések helyét jelentő hőközpontokban lekötött teljesítmény és költsége:</t>
  </si>
  <si>
    <t>X. táblázat</t>
  </si>
  <si>
    <t>Az előző évben az elszámolási mérések helyét jelentő hőközpontokban elszámolt fogyasztás:</t>
  </si>
  <si>
    <t>XI. táblázat</t>
  </si>
  <si>
    <t>Az előző évben az elszámolási mérések helyét jelentő hőközpontokban elszámolt fogyasztás költsége:</t>
  </si>
  <si>
    <t>1.1</t>
  </si>
  <si>
    <t>1.2.</t>
  </si>
  <si>
    <t>1.3</t>
  </si>
  <si>
    <t>1.4.</t>
  </si>
  <si>
    <t>1.5.</t>
  </si>
  <si>
    <t>1.6.</t>
  </si>
  <si>
    <t>1.6.1.</t>
  </si>
  <si>
    <t>1.6.2.</t>
  </si>
  <si>
    <t>1.6.3.</t>
  </si>
  <si>
    <t>1.6.4.</t>
  </si>
  <si>
    <t>2.1.</t>
  </si>
  <si>
    <t>2.2.</t>
  </si>
  <si>
    <t>2.3.</t>
  </si>
  <si>
    <t>2.4.</t>
  </si>
  <si>
    <t>2.5.</t>
  </si>
  <si>
    <t>3.1.</t>
  </si>
  <si>
    <t>3.2</t>
  </si>
  <si>
    <t>4.1</t>
  </si>
  <si>
    <t>5.1.</t>
  </si>
  <si>
    <t>5.2.</t>
  </si>
  <si>
    <t>5.3.</t>
  </si>
  <si>
    <t>5.4.</t>
  </si>
  <si>
    <t>5.5.</t>
  </si>
  <si>
    <t>C-3</t>
  </si>
  <si>
    <t>C-4</t>
  </si>
  <si>
    <t>C-5</t>
  </si>
  <si>
    <t>C-6/1</t>
  </si>
  <si>
    <t>C-6/2</t>
  </si>
  <si>
    <t>C-7/1</t>
  </si>
  <si>
    <t>C-7/2</t>
  </si>
  <si>
    <t>C-8/1</t>
  </si>
  <si>
    <t>C-8/2</t>
  </si>
  <si>
    <t>C-9/1</t>
  </si>
  <si>
    <t>C-9/2</t>
  </si>
  <si>
    <t>C-11</t>
  </si>
  <si>
    <t>C-12</t>
  </si>
  <si>
    <t>C-13</t>
  </si>
  <si>
    <t>C-14</t>
  </si>
  <si>
    <t>C-15 I.</t>
  </si>
  <si>
    <t>C-15 II.</t>
  </si>
  <si>
    <t>C-17</t>
  </si>
  <si>
    <t>M-1</t>
  </si>
  <si>
    <t>M-3</t>
  </si>
  <si>
    <t>M-5</t>
  </si>
  <si>
    <t>M-7</t>
  </si>
  <si>
    <t>H-2</t>
  </si>
  <si>
    <t>PV-3</t>
  </si>
  <si>
    <t>PV-4</t>
  </si>
  <si>
    <t>Hattyú u. 47</t>
  </si>
  <si>
    <t>Iskola</t>
  </si>
  <si>
    <t>Óvoda+bölcsöde</t>
  </si>
  <si>
    <t>Deákvári főúti kaz.ház</t>
  </si>
  <si>
    <t>Újhegyi úti kaz.ház</t>
  </si>
  <si>
    <t>Szent I. téri kaz.ház</t>
  </si>
  <si>
    <t>csal.ház</t>
  </si>
  <si>
    <t>Csal.ház</t>
  </si>
  <si>
    <t>az előzőben benne van</t>
  </si>
  <si>
    <t>4. melléklet a 157/2005. (VIII. 15.) Korm. rendelethez</t>
  </si>
  <si>
    <t>Gazdálkodásra vonatkozó gazdasági és műszaki információk</t>
  </si>
  <si>
    <t>I. táblázat</t>
  </si>
  <si>
    <t>Az előző két üzleti évben távhőszolgáltatással kapcsolatban elért, az eredmény-kimutatásban szereplő árbevételre és egyéb bevételekre vonatkozó információk (a felhasználóhoz legközelebb eső felhasználási mérő alapján):</t>
  </si>
  <si>
    <t>Elszámolási mérés helyét jelentő hőközpontok/hőfogadók egyéni azonosító jele (technikai kód)</t>
  </si>
  <si>
    <t>A Váci Távhő Kft-nek nincs érdekeltsége más társaságokban.</t>
  </si>
  <si>
    <t>Hőközponti/hőfogadói mérés alapján elszámolt díjfizetők száma (db)</t>
  </si>
  <si>
    <t>Egycsöves átfolyós rendszerű díjfizetők száma (db)</t>
  </si>
  <si>
    <t>Lekötött teljesítmény                  (MW)</t>
  </si>
  <si>
    <t>Fűtött légtérfogat (lm3)</t>
  </si>
  <si>
    <t>Éves alapdíj (ezer Ft)</t>
  </si>
  <si>
    <t>Hőközpont egyéni azonosító jele</t>
  </si>
  <si>
    <t>Hőközponti mérés alapján elszámolt díjfizetők száma (db)</t>
  </si>
  <si>
    <t>Fűtött légtérfogat (m3)</t>
  </si>
  <si>
    <t>Teljes elszámolt hő felhasználás (GJ)</t>
  </si>
  <si>
    <t>Elszámolt fűtési célú hő felhasználás     (GJ)</t>
  </si>
  <si>
    <t>Fűtéshez felhasznált 1 légköbméter átlagos hőmennyiség (MJ/légköbméter/év)</t>
  </si>
  <si>
    <t>Fűtési költségmegosztó (vagy mérő) alapján elszámolt díjfizetők száma (db)</t>
  </si>
  <si>
    <t>Melegvíz költségmegosztó (vagy mérő) alapján elszámolt díjfizetők száma (db)</t>
  </si>
  <si>
    <t>Fűtési napok száma (db)</t>
  </si>
  <si>
    <t>Felhasználó által igényelt épület hőmérséklet</t>
  </si>
  <si>
    <t>Díjfizetők fogyasztás mértéke alapján fizetett teljes költsége (ezer Ft)</t>
  </si>
  <si>
    <t>Egy díjfizető átlagos, fogyasztás mértékétől függő költsége (ezer Ft)</t>
  </si>
  <si>
    <t>Egy díjfizető átlagos állandó költsége (ezer Ft)</t>
  </si>
  <si>
    <t>2014 év</t>
  </si>
  <si>
    <t>2015 év</t>
  </si>
  <si>
    <t xml:space="preserve">Vác Város Labdarúgó Sport Egyesület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</si>
</sst>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44">
    <font>
      <sz val="10"/>
      <name val="Arial CE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"/>
      <family val="0"/>
    </font>
    <font>
      <i/>
      <sz val="10"/>
      <color indexed="8"/>
      <name val="Times"/>
      <family val="0"/>
    </font>
    <font>
      <sz val="10"/>
      <color indexed="8"/>
      <name val="Times"/>
      <family val="0"/>
    </font>
    <font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2"/>
      <color indexed="8"/>
      <name val="Time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67" fontId="1" fillId="0" borderId="10" xfId="0" applyNumberFormat="1" applyFont="1" applyBorder="1" applyAlignment="1">
      <alignment wrapText="1"/>
    </xf>
    <xf numFmtId="0" fontId="1" fillId="0" borderId="10" xfId="0" applyFont="1" applyBorder="1" applyAlignment="1" quotePrefix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9" fontId="4" fillId="0" borderId="0" xfId="0" applyNumberFormat="1" applyFont="1" applyAlignment="1">
      <alignment horizontal="left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1" fontId="1" fillId="0" borderId="10" xfId="0" applyNumberFormat="1" applyFont="1" applyBorder="1" applyAlignment="1">
      <alignment wrapText="1"/>
    </xf>
    <xf numFmtId="1" fontId="0" fillId="0" borderId="0" xfId="0" applyNumberFormat="1" applyAlignment="1">
      <alignment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Rakonczai R&#243;bert\Dokumentumok\LEVELEK\2005\T&#225;vh&#337;\T&#225;vh&#337; t&#246;rv&#233;ny\KJK-KERSZ&#214;V Net Jogt&#225;r dokumentum_elemei\zar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192</xdr:row>
      <xdr:rowOff>0</xdr:rowOff>
    </xdr:from>
    <xdr:to>
      <xdr:col>0</xdr:col>
      <xdr:colOff>0</xdr:colOff>
      <xdr:row>192</xdr:row>
      <xdr:rowOff>28575</xdr:rowOff>
    </xdr:to>
    <xdr:pic>
      <xdr:nvPicPr>
        <xdr:cNvPr id="1" name="Picture 1" descr="C:\Documents and Settings\Rakonczai Róbert\Dokumentumok\LEVELEK\2005\Távhő\Távhő törvény\KJK-KERSZÖV Net Jogtár dokumentum_elemei\z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24148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51.25390625" style="0" customWidth="1"/>
    <col min="3" max="3" width="10.75390625" style="0" customWidth="1"/>
    <col min="4" max="4" width="12.00390625" style="0" customWidth="1"/>
    <col min="5" max="5" width="11.875" style="0" customWidth="1"/>
    <col min="6" max="6" width="10.00390625" style="0" customWidth="1"/>
  </cols>
  <sheetData>
    <row r="1" spans="1:6" ht="12.75" customHeight="1">
      <c r="A1" s="24" t="s">
        <v>186</v>
      </c>
      <c r="B1" s="17"/>
      <c r="C1" s="17"/>
      <c r="D1" s="18"/>
      <c r="E1" s="18"/>
      <c r="F1" s="18"/>
    </row>
    <row r="2" spans="1:6" ht="12.75">
      <c r="A2" s="5" t="s">
        <v>187</v>
      </c>
      <c r="B2" s="17"/>
      <c r="C2" s="17"/>
      <c r="D2" s="18"/>
      <c r="E2" s="18"/>
      <c r="F2" s="18"/>
    </row>
    <row r="3" spans="1:6" ht="15">
      <c r="A3" s="19"/>
      <c r="B3" s="17"/>
      <c r="C3" s="17"/>
      <c r="D3" s="18"/>
      <c r="E3" s="18"/>
      <c r="F3" s="18"/>
    </row>
    <row r="4" spans="1:6" ht="12.75">
      <c r="A4" s="4" t="s">
        <v>188</v>
      </c>
      <c r="B4" s="17"/>
      <c r="C4" s="17"/>
      <c r="D4" s="18"/>
      <c r="E4" s="18"/>
      <c r="F4" s="18"/>
    </row>
    <row r="5" spans="1:6" ht="41.25" customHeight="1">
      <c r="A5" s="42" t="s">
        <v>189</v>
      </c>
      <c r="B5" s="42"/>
      <c r="C5" s="42"/>
      <c r="D5" s="42"/>
      <c r="E5" s="42"/>
      <c r="F5" s="25"/>
    </row>
    <row r="6" spans="1:5" ht="12.75">
      <c r="A6" s="20" t="s">
        <v>0</v>
      </c>
      <c r="B6" s="40" t="s">
        <v>2</v>
      </c>
      <c r="C6" s="22" t="s">
        <v>3</v>
      </c>
      <c r="D6" s="37" t="s">
        <v>210</v>
      </c>
      <c r="E6" s="37" t="s">
        <v>211</v>
      </c>
    </row>
    <row r="7" spans="1:5" ht="12.75">
      <c r="A7" s="21" t="s">
        <v>1</v>
      </c>
      <c r="B7" s="41"/>
      <c r="C7" s="23" t="s">
        <v>4</v>
      </c>
      <c r="D7" s="38"/>
      <c r="E7" s="38"/>
    </row>
    <row r="8" spans="1:5" ht="15.75">
      <c r="A8" s="6" t="s">
        <v>5</v>
      </c>
      <c r="B8" s="7" t="s">
        <v>6</v>
      </c>
      <c r="C8" s="7" t="s">
        <v>7</v>
      </c>
      <c r="D8" s="15">
        <v>6.626228260869567</v>
      </c>
      <c r="E8" s="15">
        <v>6.101411170406813</v>
      </c>
    </row>
    <row r="9" spans="1:5" ht="33" customHeight="1">
      <c r="A9" s="6" t="s">
        <v>8</v>
      </c>
      <c r="B9" s="7" t="s">
        <v>9</v>
      </c>
      <c r="C9" s="7" t="s">
        <v>10</v>
      </c>
      <c r="D9" s="27">
        <v>66334</v>
      </c>
      <c r="E9" s="27">
        <v>76130.56211200001</v>
      </c>
    </row>
    <row r="10" spans="1:5" ht="26.25">
      <c r="A10" s="6" t="s">
        <v>11</v>
      </c>
      <c r="B10" s="7" t="s">
        <v>12</v>
      </c>
      <c r="C10" s="7" t="s">
        <v>10</v>
      </c>
      <c r="D10" s="27">
        <v>24084</v>
      </c>
      <c r="E10" s="27">
        <v>23921.62</v>
      </c>
    </row>
    <row r="11" spans="1:5" ht="15.75">
      <c r="A11" s="6" t="s">
        <v>13</v>
      </c>
      <c r="B11" s="7" t="s">
        <v>14</v>
      </c>
      <c r="C11" s="7" t="s">
        <v>10</v>
      </c>
      <c r="D11" s="27">
        <v>4568</v>
      </c>
      <c r="E11" s="27">
        <v>5505.1944</v>
      </c>
    </row>
    <row r="12" spans="1:5" ht="15.75">
      <c r="A12" s="6" t="s">
        <v>15</v>
      </c>
      <c r="B12" s="7" t="s">
        <v>16</v>
      </c>
      <c r="C12" s="7" t="s">
        <v>17</v>
      </c>
      <c r="D12" s="8">
        <v>0</v>
      </c>
      <c r="E12" s="8">
        <v>0</v>
      </c>
    </row>
    <row r="13" spans="1:5" ht="39">
      <c r="A13" s="6" t="s">
        <v>18</v>
      </c>
      <c r="B13" s="7" t="s">
        <v>19</v>
      </c>
      <c r="C13" s="7" t="s">
        <v>20</v>
      </c>
      <c r="D13" s="15">
        <v>68.6</v>
      </c>
      <c r="E13" s="15">
        <v>80.8</v>
      </c>
    </row>
    <row r="14" spans="1:5" ht="39">
      <c r="A14" s="6" t="s">
        <v>21</v>
      </c>
      <c r="B14" s="7" t="s">
        <v>22</v>
      </c>
      <c r="C14" s="7" t="s">
        <v>20</v>
      </c>
      <c r="D14" s="15">
        <v>231.1</v>
      </c>
      <c r="E14" s="15">
        <v>268.2</v>
      </c>
    </row>
    <row r="15" spans="1:5" ht="26.25">
      <c r="A15" s="6" t="s">
        <v>23</v>
      </c>
      <c r="B15" s="7" t="s">
        <v>24</v>
      </c>
      <c r="C15" s="7" t="s">
        <v>25</v>
      </c>
      <c r="D15" s="8">
        <v>134071</v>
      </c>
      <c r="E15" s="13">
        <v>130710</v>
      </c>
    </row>
    <row r="16" spans="1:5" ht="31.5">
      <c r="A16" s="6" t="s">
        <v>26</v>
      </c>
      <c r="B16" s="7" t="s">
        <v>27</v>
      </c>
      <c r="C16" s="7" t="s">
        <v>25</v>
      </c>
      <c r="D16" s="30" t="s">
        <v>185</v>
      </c>
      <c r="E16" s="13" t="s">
        <v>185</v>
      </c>
    </row>
    <row r="17" spans="1:5" ht="26.25">
      <c r="A17" s="6" t="s">
        <v>28</v>
      </c>
      <c r="B17" s="7" t="s">
        <v>29</v>
      </c>
      <c r="C17" s="7" t="s">
        <v>25</v>
      </c>
      <c r="D17" s="8">
        <v>188052</v>
      </c>
      <c r="E17" s="13">
        <v>211578</v>
      </c>
    </row>
    <row r="18" spans="1:5" ht="39">
      <c r="A18" s="6" t="s">
        <v>30</v>
      </c>
      <c r="B18" s="7" t="s">
        <v>31</v>
      </c>
      <c r="C18" s="7" t="s">
        <v>25</v>
      </c>
      <c r="D18" s="8">
        <v>67604</v>
      </c>
      <c r="E18" s="13">
        <v>65494</v>
      </c>
    </row>
    <row r="19" spans="1:5" ht="26.25">
      <c r="A19" s="6" t="s">
        <v>32</v>
      </c>
      <c r="B19" s="7" t="s">
        <v>33</v>
      </c>
      <c r="C19" s="7" t="s">
        <v>25</v>
      </c>
      <c r="D19" s="8">
        <v>13376</v>
      </c>
      <c r="E19" s="13">
        <v>13358</v>
      </c>
    </row>
    <row r="20" spans="1:5" ht="26.25">
      <c r="A20" s="6" t="s">
        <v>34</v>
      </c>
      <c r="B20" s="7" t="s">
        <v>35</v>
      </c>
      <c r="C20" s="7" t="s">
        <v>25</v>
      </c>
      <c r="D20" s="8">
        <v>16213</v>
      </c>
      <c r="E20" s="13">
        <f>3392+124+14196+1827</f>
        <v>19539</v>
      </c>
    </row>
    <row r="21" spans="1:5" ht="15.75">
      <c r="A21" s="6" t="s">
        <v>36</v>
      </c>
      <c r="B21" s="7" t="s">
        <v>37</v>
      </c>
      <c r="C21" s="7" t="s">
        <v>25</v>
      </c>
      <c r="D21" s="8">
        <v>0</v>
      </c>
      <c r="E21" s="13">
        <v>0</v>
      </c>
    </row>
    <row r="22" spans="1:5" ht="26.25">
      <c r="A22" s="6" t="s">
        <v>38</v>
      </c>
      <c r="B22" s="7" t="s">
        <v>39</v>
      </c>
      <c r="C22" s="7" t="s">
        <v>25</v>
      </c>
      <c r="D22" s="8">
        <v>26459</v>
      </c>
      <c r="E22" s="13">
        <f>24294+33+2274</f>
        <v>26601</v>
      </c>
    </row>
    <row r="23" spans="1:5" ht="15.75">
      <c r="A23" s="6" t="s">
        <v>40</v>
      </c>
      <c r="B23" s="7" t="s">
        <v>41</v>
      </c>
      <c r="C23" s="7" t="s">
        <v>25</v>
      </c>
      <c r="D23" s="8">
        <v>214272</v>
      </c>
      <c r="E23" s="13">
        <v>154125</v>
      </c>
    </row>
    <row r="24" spans="1:5" ht="15.75">
      <c r="A24" s="6" t="s">
        <v>42</v>
      </c>
      <c r="B24" s="7" t="s">
        <v>43</v>
      </c>
      <c r="C24" s="7" t="s">
        <v>25</v>
      </c>
      <c r="D24" s="8">
        <v>0</v>
      </c>
      <c r="E24" s="13">
        <v>0</v>
      </c>
    </row>
    <row r="25" spans="1:5" ht="15.75">
      <c r="A25" s="6" t="s">
        <v>44</v>
      </c>
      <c r="B25" s="7" t="s">
        <v>45</v>
      </c>
      <c r="C25" s="7" t="s">
        <v>25</v>
      </c>
      <c r="D25" s="8">
        <v>0</v>
      </c>
      <c r="E25" s="13">
        <v>0</v>
      </c>
    </row>
    <row r="26" spans="1:5" ht="15.75">
      <c r="A26" s="6" t="s">
        <v>46</v>
      </c>
      <c r="B26" s="7" t="s">
        <v>47</v>
      </c>
      <c r="C26" s="7" t="s">
        <v>25</v>
      </c>
      <c r="D26" s="8">
        <v>37462</v>
      </c>
      <c r="E26" s="13">
        <f>75+44+311+33860+775+196+1340+1704+101+34583</f>
        <v>72989</v>
      </c>
    </row>
    <row r="27" spans="1:5" ht="15.75">
      <c r="A27" s="6" t="s">
        <v>48</v>
      </c>
      <c r="B27" s="7" t="s">
        <v>49</v>
      </c>
      <c r="C27" s="7" t="s">
        <v>25</v>
      </c>
      <c r="D27" s="8">
        <v>697509</v>
      </c>
      <c r="E27" s="13">
        <f>SUM(E17:E26)+E15</f>
        <v>694394</v>
      </c>
    </row>
    <row r="29" ht="12.75">
      <c r="A29" s="4" t="s">
        <v>50</v>
      </c>
    </row>
    <row r="30" ht="12.75">
      <c r="A30" s="5" t="s">
        <v>51</v>
      </c>
    </row>
    <row r="31" spans="1:5" ht="12.75">
      <c r="A31" s="9" t="s">
        <v>0</v>
      </c>
      <c r="B31" s="43"/>
      <c r="C31" s="6" t="s">
        <v>3</v>
      </c>
      <c r="D31" s="37" t="s">
        <v>210</v>
      </c>
      <c r="E31" s="37" t="s">
        <v>211</v>
      </c>
    </row>
    <row r="32" spans="1:5" ht="12.75">
      <c r="A32" s="9" t="s">
        <v>1</v>
      </c>
      <c r="B32" s="43"/>
      <c r="C32" s="6" t="s">
        <v>4</v>
      </c>
      <c r="D32" s="38"/>
      <c r="E32" s="38"/>
    </row>
    <row r="33" spans="1:8" ht="15.75">
      <c r="A33" s="10" t="s">
        <v>5</v>
      </c>
      <c r="B33" s="7" t="s">
        <v>52</v>
      </c>
      <c r="C33" s="7" t="s">
        <v>10</v>
      </c>
      <c r="D33" s="27">
        <v>114376.67843611445</v>
      </c>
      <c r="E33" s="27">
        <v>118208</v>
      </c>
      <c r="G33" s="28"/>
      <c r="H33" s="28"/>
    </row>
    <row r="34" spans="1:5" ht="15.75">
      <c r="A34" s="10" t="s">
        <v>129</v>
      </c>
      <c r="B34" s="7" t="s">
        <v>53</v>
      </c>
      <c r="C34" s="7" t="s">
        <v>10</v>
      </c>
      <c r="D34" s="8">
        <v>0</v>
      </c>
      <c r="E34" s="8">
        <v>0</v>
      </c>
    </row>
    <row r="35" spans="1:5" ht="15.75">
      <c r="A35" s="10" t="s">
        <v>130</v>
      </c>
      <c r="B35" s="7" t="s">
        <v>54</v>
      </c>
      <c r="C35" s="7" t="s">
        <v>10</v>
      </c>
      <c r="D35" s="27">
        <v>89075.12551977743</v>
      </c>
      <c r="E35" s="27">
        <v>96782.42153535398</v>
      </c>
    </row>
    <row r="36" spans="1:5" ht="26.25">
      <c r="A36" s="10" t="s">
        <v>131</v>
      </c>
      <c r="B36" s="7" t="s">
        <v>55</v>
      </c>
      <c r="C36" s="7" t="s">
        <v>10</v>
      </c>
      <c r="D36" s="8">
        <v>0</v>
      </c>
      <c r="E36" s="8">
        <v>0</v>
      </c>
    </row>
    <row r="37" spans="1:5" ht="15.75">
      <c r="A37" s="10" t="s">
        <v>132</v>
      </c>
      <c r="B37" s="7" t="s">
        <v>56</v>
      </c>
      <c r="C37" s="7" t="s">
        <v>10</v>
      </c>
      <c r="D37" s="27">
        <v>89075.12551977743</v>
      </c>
      <c r="E37" s="27">
        <v>96782.42153535398</v>
      </c>
    </row>
    <row r="38" spans="1:5" ht="15.75">
      <c r="A38" s="10" t="s">
        <v>133</v>
      </c>
      <c r="B38" s="7" t="s">
        <v>57</v>
      </c>
      <c r="C38" s="7" t="s">
        <v>10</v>
      </c>
      <c r="D38" s="27">
        <v>14854.38</v>
      </c>
      <c r="E38" s="27">
        <v>19696.8</v>
      </c>
    </row>
    <row r="39" spans="1:6" ht="26.25">
      <c r="A39" s="10" t="s">
        <v>134</v>
      </c>
      <c r="B39" s="7" t="s">
        <v>58</v>
      </c>
      <c r="C39" s="7" t="s">
        <v>10</v>
      </c>
      <c r="D39" s="27">
        <v>96457.96049731445</v>
      </c>
      <c r="E39" s="27">
        <v>104833.3595690903</v>
      </c>
      <c r="F39" s="28"/>
    </row>
    <row r="40" spans="1:5" ht="15.75">
      <c r="A40" s="10" t="s">
        <v>135</v>
      </c>
      <c r="B40" s="7" t="s">
        <v>59</v>
      </c>
      <c r="C40" s="7" t="s">
        <v>10</v>
      </c>
      <c r="D40" s="27">
        <v>96457.96049731445</v>
      </c>
      <c r="E40" s="27">
        <v>104833.3595690903</v>
      </c>
    </row>
    <row r="41" spans="1:5" ht="15.75">
      <c r="A41" s="10" t="s">
        <v>136</v>
      </c>
      <c r="B41" s="7" t="s">
        <v>60</v>
      </c>
      <c r="C41" s="7" t="s">
        <v>10</v>
      </c>
      <c r="D41" s="27">
        <v>96457.96049731445</v>
      </c>
      <c r="E41" s="27">
        <v>104833.3595690903</v>
      </c>
    </row>
    <row r="42" spans="1:5" ht="15.75">
      <c r="A42" s="10" t="s">
        <v>137</v>
      </c>
      <c r="B42" s="7" t="s">
        <v>61</v>
      </c>
      <c r="C42" s="7" t="s">
        <v>10</v>
      </c>
      <c r="D42" s="8">
        <v>0</v>
      </c>
      <c r="E42" s="8">
        <v>0</v>
      </c>
    </row>
    <row r="43" spans="1:6" ht="15.75">
      <c r="A43" s="10" t="s">
        <v>138</v>
      </c>
      <c r="B43" s="7" t="s">
        <v>62</v>
      </c>
      <c r="C43" s="7" t="s">
        <v>10</v>
      </c>
      <c r="D43" s="27">
        <v>3064.3379388000003</v>
      </c>
      <c r="E43" s="27">
        <v>2950.2799487999996</v>
      </c>
      <c r="F43" s="28"/>
    </row>
    <row r="44" spans="1:5" ht="26.25">
      <c r="A44" s="10" t="s">
        <v>8</v>
      </c>
      <c r="B44" s="7" t="s">
        <v>63</v>
      </c>
      <c r="C44" s="7" t="s">
        <v>25</v>
      </c>
      <c r="D44" s="8">
        <v>327768</v>
      </c>
      <c r="E44" s="13">
        <f>+E45+E46</f>
        <v>337941</v>
      </c>
    </row>
    <row r="45" spans="1:5" ht="15.75">
      <c r="A45" s="10" t="s">
        <v>139</v>
      </c>
      <c r="B45" s="7" t="s">
        <v>64</v>
      </c>
      <c r="C45" s="7" t="s">
        <v>25</v>
      </c>
      <c r="D45" s="8">
        <v>74018</v>
      </c>
      <c r="E45" s="13">
        <v>63292</v>
      </c>
    </row>
    <row r="46" spans="1:5" ht="15.75">
      <c r="A46" s="10" t="s">
        <v>140</v>
      </c>
      <c r="B46" s="7" t="s">
        <v>65</v>
      </c>
      <c r="C46" s="7" t="s">
        <v>25</v>
      </c>
      <c r="D46" s="8">
        <v>253750</v>
      </c>
      <c r="E46" s="13">
        <v>274649</v>
      </c>
    </row>
    <row r="47" spans="1:5" ht="26.25">
      <c r="A47" s="10" t="s">
        <v>141</v>
      </c>
      <c r="B47" s="7" t="s">
        <v>66</v>
      </c>
      <c r="C47" s="7" t="s">
        <v>25</v>
      </c>
      <c r="D47" s="8">
        <v>0</v>
      </c>
      <c r="E47" s="13">
        <v>0</v>
      </c>
    </row>
    <row r="48" spans="1:5" ht="15.75">
      <c r="A48" s="10" t="s">
        <v>142</v>
      </c>
      <c r="B48" s="7" t="s">
        <v>67</v>
      </c>
      <c r="C48" s="7" t="s">
        <v>25</v>
      </c>
      <c r="D48" s="8">
        <v>0</v>
      </c>
      <c r="E48" s="13">
        <v>0</v>
      </c>
    </row>
    <row r="49" spans="1:5" ht="15.75">
      <c r="A49" s="10" t="s">
        <v>143</v>
      </c>
      <c r="B49" s="7" t="s">
        <v>68</v>
      </c>
      <c r="C49" s="7" t="s">
        <v>25</v>
      </c>
      <c r="D49" s="8">
        <v>327768</v>
      </c>
      <c r="E49" s="13">
        <f>+E45+E46</f>
        <v>337941</v>
      </c>
    </row>
    <row r="50" spans="1:5" ht="15.75">
      <c r="A50" s="10" t="s">
        <v>11</v>
      </c>
      <c r="B50" s="7" t="s">
        <v>69</v>
      </c>
      <c r="C50" s="7" t="s">
        <v>25</v>
      </c>
      <c r="D50" s="8">
        <v>43779</v>
      </c>
      <c r="E50" s="13">
        <v>56006</v>
      </c>
    </row>
    <row r="51" spans="1:5" ht="15.75">
      <c r="A51" s="10" t="s">
        <v>144</v>
      </c>
      <c r="B51" s="7" t="s">
        <v>70</v>
      </c>
      <c r="C51" s="7" t="s">
        <v>25</v>
      </c>
      <c r="D51" s="8">
        <v>0</v>
      </c>
      <c r="E51" s="13">
        <v>0</v>
      </c>
    </row>
    <row r="52" spans="1:5" ht="15.75">
      <c r="A52" s="10" t="s">
        <v>145</v>
      </c>
      <c r="B52" s="7" t="s">
        <v>71</v>
      </c>
      <c r="C52" s="7" t="s">
        <v>25</v>
      </c>
      <c r="D52" s="8">
        <v>43779</v>
      </c>
      <c r="E52" s="13">
        <v>56006</v>
      </c>
    </row>
    <row r="53" spans="1:5" ht="15.75">
      <c r="A53" s="10" t="s">
        <v>72</v>
      </c>
      <c r="B53" s="7" t="s">
        <v>73</v>
      </c>
      <c r="C53" s="7" t="s">
        <v>25</v>
      </c>
      <c r="D53" s="8">
        <v>25328</v>
      </c>
      <c r="E53" s="13">
        <v>22933</v>
      </c>
    </row>
    <row r="54" spans="1:5" ht="15.75">
      <c r="A54" s="10" t="s">
        <v>146</v>
      </c>
      <c r="B54" s="7" t="s">
        <v>74</v>
      </c>
      <c r="C54" s="7" t="s">
        <v>25</v>
      </c>
      <c r="D54" s="8">
        <v>25328</v>
      </c>
      <c r="E54" s="13">
        <v>22933</v>
      </c>
    </row>
    <row r="55" spans="1:5" ht="15.75">
      <c r="A55" s="10" t="s">
        <v>13</v>
      </c>
      <c r="B55" s="7" t="s">
        <v>75</v>
      </c>
      <c r="C55" s="7" t="s">
        <v>25</v>
      </c>
      <c r="D55" s="8">
        <v>222343</v>
      </c>
      <c r="E55" s="13">
        <f>+E56+E57+E58+E59+E60</f>
        <v>184934</v>
      </c>
    </row>
    <row r="56" spans="1:5" ht="15.75">
      <c r="A56" s="10" t="s">
        <v>147</v>
      </c>
      <c r="B56" s="7" t="s">
        <v>76</v>
      </c>
      <c r="C56" s="7" t="s">
        <v>25</v>
      </c>
      <c r="D56" s="8">
        <v>23385</v>
      </c>
      <c r="E56" s="13">
        <f>26189+63</f>
        <v>26252</v>
      </c>
    </row>
    <row r="57" spans="1:5" ht="15.75">
      <c r="A57" s="10" t="s">
        <v>148</v>
      </c>
      <c r="B57" s="7" t="s">
        <v>77</v>
      </c>
      <c r="C57" s="7" t="s">
        <v>25</v>
      </c>
      <c r="D57" s="8">
        <v>93073</v>
      </c>
      <c r="E57" s="13">
        <f>79047+852+21143</f>
        <v>101042</v>
      </c>
    </row>
    <row r="58" spans="1:5" ht="15.75">
      <c r="A58" s="10" t="s">
        <v>149</v>
      </c>
      <c r="B58" s="7" t="s">
        <v>78</v>
      </c>
      <c r="C58" s="7" t="s">
        <v>25</v>
      </c>
      <c r="D58" s="8">
        <v>40822</v>
      </c>
      <c r="E58" s="13">
        <f>2281+196+248-19+875+2965+578+1060+407+301+12503+553-63</f>
        <v>21885</v>
      </c>
    </row>
    <row r="59" spans="1:5" ht="15.75">
      <c r="A59" s="10" t="s">
        <v>150</v>
      </c>
      <c r="B59" s="7" t="s">
        <v>79</v>
      </c>
      <c r="C59" s="7" t="s">
        <v>25</v>
      </c>
      <c r="D59" s="8"/>
      <c r="E59" s="13">
        <v>3356</v>
      </c>
    </row>
    <row r="60" spans="1:5" ht="15.75">
      <c r="A60" s="10" t="s">
        <v>151</v>
      </c>
      <c r="B60" s="7" t="s">
        <v>80</v>
      </c>
      <c r="C60" s="7" t="s">
        <v>25</v>
      </c>
      <c r="D60" s="8">
        <v>65063</v>
      </c>
      <c r="E60" s="13">
        <f>3068-2778+121+17+6795+725+19136+1883+824-26+440+1308+60+176+177+473</f>
        <v>32399</v>
      </c>
    </row>
    <row r="61" ht="12.75">
      <c r="A61"/>
    </row>
    <row r="62" spans="1:2" ht="12.75">
      <c r="A62"/>
      <c r="B62" s="2" t="s">
        <v>81</v>
      </c>
    </row>
    <row r="63" spans="1:2" ht="12.75">
      <c r="A63"/>
      <c r="B63" s="3" t="s">
        <v>82</v>
      </c>
    </row>
    <row r="64" spans="1:5" ht="12.75" customHeight="1">
      <c r="A64"/>
      <c r="B64" s="36"/>
      <c r="C64" s="6" t="s">
        <v>3</v>
      </c>
      <c r="D64" s="37" t="s">
        <v>210</v>
      </c>
      <c r="E64" s="37" t="s">
        <v>211</v>
      </c>
    </row>
    <row r="65" spans="1:5" ht="12.75" customHeight="1">
      <c r="A65"/>
      <c r="B65" s="36"/>
      <c r="C65" s="6" t="s">
        <v>4</v>
      </c>
      <c r="D65" s="38"/>
      <c r="E65" s="38"/>
    </row>
    <row r="66" spans="1:5" ht="15.75">
      <c r="A66"/>
      <c r="B66" s="7" t="s">
        <v>83</v>
      </c>
      <c r="C66" s="7" t="s">
        <v>84</v>
      </c>
      <c r="D66" s="8">
        <v>2002</v>
      </c>
      <c r="E66" s="8">
        <v>2002</v>
      </c>
    </row>
    <row r="67" spans="1:5" ht="15.75">
      <c r="A67"/>
      <c r="B67" s="7" t="s">
        <v>85</v>
      </c>
      <c r="C67" s="7" t="s">
        <v>84</v>
      </c>
      <c r="D67" s="8">
        <v>1800</v>
      </c>
      <c r="E67" s="8">
        <v>1600</v>
      </c>
    </row>
    <row r="68" spans="1:5" ht="15.75">
      <c r="A68"/>
      <c r="B68" s="7" t="s">
        <v>86</v>
      </c>
      <c r="C68" s="7" t="s">
        <v>87</v>
      </c>
      <c r="D68" s="8">
        <v>19</v>
      </c>
      <c r="E68" s="8">
        <v>19</v>
      </c>
    </row>
    <row r="69" ht="12.75">
      <c r="A69"/>
    </row>
    <row r="70" spans="1:2" ht="12.75">
      <c r="A70"/>
      <c r="B70" s="2" t="s">
        <v>88</v>
      </c>
    </row>
    <row r="71" spans="1:2" ht="38.25">
      <c r="A71"/>
      <c r="B71" s="11" t="s">
        <v>89</v>
      </c>
    </row>
    <row r="72" spans="1:5" ht="12.75">
      <c r="A72"/>
      <c r="B72" s="39" t="s">
        <v>90</v>
      </c>
      <c r="C72" s="7" t="s">
        <v>3</v>
      </c>
      <c r="D72" s="37" t="s">
        <v>210</v>
      </c>
      <c r="E72" s="37" t="s">
        <v>211</v>
      </c>
    </row>
    <row r="73" spans="1:5" ht="12.75">
      <c r="A73"/>
      <c r="B73" s="39"/>
      <c r="C73" s="7" t="s">
        <v>4</v>
      </c>
      <c r="D73" s="38"/>
      <c r="E73" s="38"/>
    </row>
    <row r="74" spans="1:5" ht="15.75">
      <c r="A74"/>
      <c r="B74" s="16" t="s">
        <v>212</v>
      </c>
      <c r="C74" s="7" t="s">
        <v>25</v>
      </c>
      <c r="D74" s="8">
        <v>4300</v>
      </c>
      <c r="E74" s="13">
        <v>0</v>
      </c>
    </row>
    <row r="75" spans="1:5" ht="15.75">
      <c r="A75"/>
      <c r="B75" s="8"/>
      <c r="C75" s="7" t="s">
        <v>25</v>
      </c>
      <c r="D75" s="8"/>
      <c r="E75" s="13"/>
    </row>
    <row r="76" spans="1:5" ht="15.75">
      <c r="A76"/>
      <c r="B76" s="8"/>
      <c r="C76" s="7" t="s">
        <v>25</v>
      </c>
      <c r="D76" s="8"/>
      <c r="E76" s="13"/>
    </row>
    <row r="77" ht="12.75">
      <c r="A77"/>
    </row>
    <row r="78" spans="1:2" ht="12.75">
      <c r="A78"/>
      <c r="B78" s="2" t="s">
        <v>91</v>
      </c>
    </row>
    <row r="79" spans="1:2" ht="12.75">
      <c r="A79"/>
      <c r="B79" s="3" t="s">
        <v>92</v>
      </c>
    </row>
    <row r="80" spans="1:5" ht="12.75">
      <c r="A80"/>
      <c r="B80" s="36"/>
      <c r="C80" s="6" t="s">
        <v>3</v>
      </c>
      <c r="D80" s="37" t="s">
        <v>210</v>
      </c>
      <c r="E80" s="37" t="s">
        <v>211</v>
      </c>
    </row>
    <row r="81" spans="1:5" ht="12.75">
      <c r="A81"/>
      <c r="B81" s="36"/>
      <c r="C81" s="6" t="s">
        <v>4</v>
      </c>
      <c r="D81" s="38"/>
      <c r="E81" s="38"/>
    </row>
    <row r="82" spans="1:5" ht="15.75">
      <c r="A82"/>
      <c r="B82" s="7" t="s">
        <v>93</v>
      </c>
      <c r="C82" s="7" t="s">
        <v>25</v>
      </c>
      <c r="D82" s="8">
        <v>0</v>
      </c>
      <c r="E82" s="13">
        <v>3780</v>
      </c>
    </row>
    <row r="83" spans="1:5" ht="15.75">
      <c r="A83"/>
      <c r="B83" s="7" t="s">
        <v>94</v>
      </c>
      <c r="C83" s="7" t="s">
        <v>25</v>
      </c>
      <c r="D83" s="8">
        <v>0</v>
      </c>
      <c r="E83" s="13">
        <v>2229</v>
      </c>
    </row>
    <row r="84" spans="1:5" ht="15.75">
      <c r="A84"/>
      <c r="B84" s="7" t="s">
        <v>95</v>
      </c>
      <c r="C84" s="7" t="s">
        <v>25</v>
      </c>
      <c r="D84" s="8">
        <v>0</v>
      </c>
      <c r="E84" s="13">
        <v>14458</v>
      </c>
    </row>
    <row r="85" spans="1:5" ht="15.75">
      <c r="A85"/>
      <c r="B85" s="7" t="s">
        <v>96</v>
      </c>
      <c r="C85" s="7" t="s">
        <v>25</v>
      </c>
      <c r="D85" s="8">
        <v>0</v>
      </c>
      <c r="E85" s="13">
        <v>0</v>
      </c>
    </row>
    <row r="86" spans="1:5" ht="15.75">
      <c r="A86"/>
      <c r="B86" s="7" t="s">
        <v>97</v>
      </c>
      <c r="C86" s="7" t="s">
        <v>98</v>
      </c>
      <c r="D86" s="8">
        <v>0</v>
      </c>
      <c r="E86" s="13">
        <v>0</v>
      </c>
    </row>
    <row r="87" spans="1:5" ht="15.75">
      <c r="A87"/>
      <c r="B87" s="7" t="s">
        <v>99</v>
      </c>
      <c r="C87" s="7" t="s">
        <v>25</v>
      </c>
      <c r="D87" s="8">
        <v>0</v>
      </c>
      <c r="E87" s="13">
        <v>34707</v>
      </c>
    </row>
    <row r="88" spans="1:5" ht="15.75">
      <c r="A88"/>
      <c r="B88" s="7" t="s">
        <v>100</v>
      </c>
      <c r="C88" s="7" t="s">
        <v>25</v>
      </c>
      <c r="D88" s="8">
        <v>15184</v>
      </c>
      <c r="E88" s="13">
        <v>3390</v>
      </c>
    </row>
    <row r="89" spans="1:5" ht="15.75">
      <c r="A89"/>
      <c r="B89" s="7" t="s">
        <v>101</v>
      </c>
      <c r="C89" s="7" t="s">
        <v>25</v>
      </c>
      <c r="D89" s="8">
        <v>15184</v>
      </c>
      <c r="E89" s="13">
        <f>SUM(E82:E88)</f>
        <v>58564</v>
      </c>
    </row>
    <row r="90" ht="12.75">
      <c r="A90"/>
    </row>
    <row r="91" spans="1:2" ht="12.75">
      <c r="A91"/>
      <c r="B91" s="2" t="s">
        <v>102</v>
      </c>
    </row>
    <row r="92" spans="1:2" ht="12.75">
      <c r="A92"/>
      <c r="B92" s="3" t="s">
        <v>103</v>
      </c>
    </row>
    <row r="93" spans="1:5" ht="26.25">
      <c r="A93"/>
      <c r="B93" s="8"/>
      <c r="C93" s="6" t="s">
        <v>104</v>
      </c>
      <c r="D93" s="6" t="s">
        <v>210</v>
      </c>
      <c r="E93" s="6" t="s">
        <v>211</v>
      </c>
    </row>
    <row r="94" spans="1:5" ht="26.25">
      <c r="A94"/>
      <c r="B94" s="7" t="s">
        <v>105</v>
      </c>
      <c r="C94" s="7" t="s">
        <v>106</v>
      </c>
      <c r="D94" s="8">
        <v>29</v>
      </c>
      <c r="E94" s="13">
        <v>32</v>
      </c>
    </row>
    <row r="95" spans="1:5" ht="12.75" customHeight="1">
      <c r="A95"/>
      <c r="B95" s="7" t="s">
        <v>107</v>
      </c>
      <c r="C95" s="7" t="s">
        <v>98</v>
      </c>
      <c r="D95" s="8">
        <v>2715</v>
      </c>
      <c r="E95" s="8">
        <v>2715</v>
      </c>
    </row>
    <row r="96" spans="1:5" ht="26.25">
      <c r="A96"/>
      <c r="B96" s="7" t="s">
        <v>108</v>
      </c>
      <c r="C96" s="7" t="s">
        <v>98</v>
      </c>
      <c r="D96" s="8">
        <v>863</v>
      </c>
      <c r="E96" s="8">
        <v>863</v>
      </c>
    </row>
    <row r="97" spans="1:5" ht="15.75">
      <c r="A97"/>
      <c r="B97" s="7" t="s">
        <v>109</v>
      </c>
      <c r="C97" s="7" t="s">
        <v>98</v>
      </c>
      <c r="D97" s="8">
        <v>74</v>
      </c>
      <c r="E97" s="8">
        <v>74</v>
      </c>
    </row>
    <row r="98" spans="1:5" ht="15.75">
      <c r="A98"/>
      <c r="B98" s="7" t="s">
        <v>110</v>
      </c>
      <c r="C98" s="7" t="s">
        <v>111</v>
      </c>
      <c r="D98" s="8">
        <v>3</v>
      </c>
      <c r="E98" s="8">
        <v>3</v>
      </c>
    </row>
    <row r="99" spans="1:5" ht="15.75">
      <c r="A99"/>
      <c r="B99" s="7" t="s">
        <v>112</v>
      </c>
      <c r="C99" s="7" t="s">
        <v>98</v>
      </c>
      <c r="D99" s="8">
        <v>26</v>
      </c>
      <c r="E99" s="8">
        <v>26</v>
      </c>
    </row>
    <row r="100" spans="1:5" ht="26.25">
      <c r="A100"/>
      <c r="B100" s="7" t="s">
        <v>113</v>
      </c>
      <c r="C100" s="7" t="s">
        <v>98</v>
      </c>
      <c r="D100" s="8">
        <v>1385</v>
      </c>
      <c r="E100" s="8">
        <v>1385</v>
      </c>
    </row>
    <row r="101" ht="12.75">
      <c r="A101"/>
    </row>
    <row r="102" spans="1:2" ht="12.75">
      <c r="A102"/>
      <c r="B102" s="2" t="s">
        <v>114</v>
      </c>
    </row>
    <row r="103" spans="1:2" ht="12.75">
      <c r="A103"/>
      <c r="B103" s="3" t="s">
        <v>115</v>
      </c>
    </row>
    <row r="104" spans="1:5" ht="25.5">
      <c r="A104"/>
      <c r="B104" s="6" t="s">
        <v>116</v>
      </c>
      <c r="C104" s="6" t="s">
        <v>117</v>
      </c>
      <c r="D104" s="6" t="s">
        <v>118</v>
      </c>
      <c r="E104" s="6" t="s">
        <v>119</v>
      </c>
    </row>
    <row r="105" spans="1:5" ht="15.75">
      <c r="A105"/>
      <c r="B105" s="29" t="s">
        <v>191</v>
      </c>
      <c r="C105" s="13"/>
      <c r="D105" s="13"/>
      <c r="E105" s="13"/>
    </row>
    <row r="106" ht="12.75">
      <c r="A106"/>
    </row>
    <row r="107" ht="12.75">
      <c r="A107" s="26" t="s">
        <v>120</v>
      </c>
    </row>
    <row r="108" ht="12.75">
      <c r="A108" s="3" t="s">
        <v>121</v>
      </c>
    </row>
    <row r="109" spans="1:7" ht="59.25" customHeight="1">
      <c r="A109" s="8"/>
      <c r="B109" s="33" t="s">
        <v>190</v>
      </c>
      <c r="C109" s="33" t="s">
        <v>192</v>
      </c>
      <c r="D109" s="33" t="s">
        <v>193</v>
      </c>
      <c r="E109" s="33" t="s">
        <v>194</v>
      </c>
      <c r="F109" s="33" t="s">
        <v>195</v>
      </c>
      <c r="G109" s="33" t="s">
        <v>196</v>
      </c>
    </row>
    <row r="110" spans="1:7" ht="15.75">
      <c r="A110" s="31"/>
      <c r="B110" s="32" t="s">
        <v>152</v>
      </c>
      <c r="C110">
        <v>60</v>
      </c>
      <c r="D110" s="32"/>
      <c r="E110" s="32"/>
      <c r="F110" s="13">
        <v>8420</v>
      </c>
      <c r="G110" s="13">
        <v>3028</v>
      </c>
    </row>
    <row r="111" spans="1:7" ht="15.75">
      <c r="A111" s="8"/>
      <c r="B111" s="13" t="s">
        <v>153</v>
      </c>
      <c r="C111">
        <v>100</v>
      </c>
      <c r="D111" s="13"/>
      <c r="E111" s="13"/>
      <c r="F111" s="13">
        <v>13764</v>
      </c>
      <c r="G111" s="13">
        <v>4936</v>
      </c>
    </row>
    <row r="112" spans="1:7" ht="15.75">
      <c r="A112" s="12"/>
      <c r="B112" s="13" t="s">
        <v>154</v>
      </c>
      <c r="C112">
        <v>83</v>
      </c>
      <c r="D112" s="13">
        <v>83</v>
      </c>
      <c r="E112" s="13"/>
      <c r="F112" s="13">
        <v>12089</v>
      </c>
      <c r="G112" s="13">
        <v>4301</v>
      </c>
    </row>
    <row r="113" spans="1:7" ht="15.75">
      <c r="A113" s="8"/>
      <c r="B113" s="13" t="s">
        <v>155</v>
      </c>
      <c r="C113">
        <v>58</v>
      </c>
      <c r="D113" s="13">
        <v>58</v>
      </c>
      <c r="E113" s="13"/>
      <c r="F113" s="13">
        <v>8186</v>
      </c>
      <c r="G113" s="13">
        <v>2944</v>
      </c>
    </row>
    <row r="114" spans="1:7" ht="15.75">
      <c r="A114" s="12"/>
      <c r="B114" s="13" t="s">
        <v>156</v>
      </c>
      <c r="C114">
        <v>55</v>
      </c>
      <c r="D114" s="13">
        <v>55</v>
      </c>
      <c r="E114" s="13"/>
      <c r="F114" s="13">
        <v>7800</v>
      </c>
      <c r="G114" s="13">
        <v>2805</v>
      </c>
    </row>
    <row r="115" spans="1:7" ht="15.75">
      <c r="A115" s="12"/>
      <c r="B115" s="13" t="s">
        <v>157</v>
      </c>
      <c r="C115">
        <v>58</v>
      </c>
      <c r="D115" s="13">
        <v>58</v>
      </c>
      <c r="E115" s="13"/>
      <c r="F115" s="13">
        <v>8186</v>
      </c>
      <c r="G115" s="13">
        <v>2944</v>
      </c>
    </row>
    <row r="116" spans="1:7" ht="15.75">
      <c r="A116" s="12"/>
      <c r="B116" s="13" t="s">
        <v>158</v>
      </c>
      <c r="C116">
        <v>55</v>
      </c>
      <c r="D116" s="13">
        <v>55</v>
      </c>
      <c r="E116" s="13"/>
      <c r="F116" s="13">
        <v>7800</v>
      </c>
      <c r="G116" s="13">
        <v>2805</v>
      </c>
    </row>
    <row r="117" spans="1:7" ht="15.75">
      <c r="A117" s="12"/>
      <c r="B117" s="13" t="s">
        <v>159</v>
      </c>
      <c r="C117">
        <v>58</v>
      </c>
      <c r="D117" s="13">
        <v>58</v>
      </c>
      <c r="E117" s="13"/>
      <c r="F117" s="13">
        <v>8188</v>
      </c>
      <c r="G117" s="13">
        <v>2944</v>
      </c>
    </row>
    <row r="118" spans="1:7" ht="15.75">
      <c r="A118" s="12"/>
      <c r="B118" s="13" t="s">
        <v>160</v>
      </c>
      <c r="C118">
        <v>57</v>
      </c>
      <c r="D118" s="13">
        <v>57</v>
      </c>
      <c r="E118" s="13"/>
      <c r="F118" s="13">
        <v>7838</v>
      </c>
      <c r="G118" s="13">
        <v>2818</v>
      </c>
    </row>
    <row r="119" spans="1:7" ht="15.75">
      <c r="A119" s="12"/>
      <c r="B119" s="13" t="s">
        <v>161</v>
      </c>
      <c r="C119">
        <v>93</v>
      </c>
      <c r="D119" s="13"/>
      <c r="E119" s="13"/>
      <c r="F119" s="13">
        <v>12323</v>
      </c>
      <c r="G119" s="13">
        <v>4431</v>
      </c>
    </row>
    <row r="120" spans="1:7" ht="15.75">
      <c r="A120" s="12"/>
      <c r="B120" s="13" t="s">
        <v>162</v>
      </c>
      <c r="C120">
        <v>61</v>
      </c>
      <c r="D120" s="13"/>
      <c r="E120" s="13"/>
      <c r="F120" s="13">
        <v>7994</v>
      </c>
      <c r="G120" s="13">
        <v>2875</v>
      </c>
    </row>
    <row r="121" spans="1:7" ht="15.75">
      <c r="A121" s="12"/>
      <c r="B121" s="13" t="s">
        <v>163</v>
      </c>
      <c r="C121">
        <v>88</v>
      </c>
      <c r="D121" s="13">
        <v>88</v>
      </c>
      <c r="E121" s="13"/>
      <c r="F121" s="13">
        <v>13597</v>
      </c>
      <c r="G121" s="13">
        <v>4881</v>
      </c>
    </row>
    <row r="122" spans="1:7" ht="15.75">
      <c r="A122" s="12"/>
      <c r="B122" s="13" t="s">
        <v>164</v>
      </c>
      <c r="C122">
        <v>55</v>
      </c>
      <c r="D122" s="13"/>
      <c r="E122" s="13"/>
      <c r="F122" s="13">
        <v>8079</v>
      </c>
      <c r="G122" s="13">
        <v>2976</v>
      </c>
    </row>
    <row r="123" spans="1:7" ht="15.75">
      <c r="A123" s="12"/>
      <c r="B123" s="13" t="s">
        <v>165</v>
      </c>
      <c r="C123">
        <v>47</v>
      </c>
      <c r="D123" s="13"/>
      <c r="E123" s="13"/>
      <c r="F123" s="13">
        <v>6371</v>
      </c>
      <c r="G123" s="13">
        <v>2287</v>
      </c>
    </row>
    <row r="124" spans="1:7" ht="15.75">
      <c r="A124" s="12"/>
      <c r="B124" s="13" t="s">
        <v>166</v>
      </c>
      <c r="C124">
        <v>56</v>
      </c>
      <c r="D124" s="13">
        <v>56</v>
      </c>
      <c r="E124" s="13"/>
      <c r="F124" s="13">
        <v>8036</v>
      </c>
      <c r="G124" s="13">
        <v>2890</v>
      </c>
    </row>
    <row r="125" spans="1:7" ht="15.75">
      <c r="A125" s="12"/>
      <c r="B125" s="13" t="s">
        <v>167</v>
      </c>
      <c r="C125">
        <v>145</v>
      </c>
      <c r="D125" s="13"/>
      <c r="E125" s="13"/>
      <c r="F125" s="13">
        <v>20905</v>
      </c>
      <c r="G125" s="13">
        <v>7518</v>
      </c>
    </row>
    <row r="126" spans="1:7" ht="15.75">
      <c r="A126" s="12"/>
      <c r="B126" s="13" t="s">
        <v>168</v>
      </c>
      <c r="C126">
        <v>122</v>
      </c>
      <c r="D126" s="13"/>
      <c r="E126" s="13"/>
      <c r="F126" s="13">
        <v>16359</v>
      </c>
      <c r="G126" s="13">
        <v>5873</v>
      </c>
    </row>
    <row r="127" spans="1:7" ht="15.75">
      <c r="A127" s="12"/>
      <c r="B127" s="13" t="s">
        <v>169</v>
      </c>
      <c r="C127">
        <v>199</v>
      </c>
      <c r="D127" s="13"/>
      <c r="E127" s="13"/>
      <c r="F127" s="13">
        <v>25637</v>
      </c>
      <c r="G127" s="13">
        <v>9218</v>
      </c>
    </row>
    <row r="128" spans="1:7" ht="15.75">
      <c r="A128" s="12"/>
      <c r="B128" s="13" t="s">
        <v>170</v>
      </c>
      <c r="C128">
        <v>131</v>
      </c>
      <c r="D128" s="13"/>
      <c r="E128" s="13"/>
      <c r="F128" s="13">
        <v>16232</v>
      </c>
      <c r="G128" s="13">
        <v>5825</v>
      </c>
    </row>
    <row r="129" spans="1:7" ht="15.75">
      <c r="A129" s="12"/>
      <c r="B129" s="13" t="s">
        <v>171</v>
      </c>
      <c r="C129">
        <v>131</v>
      </c>
      <c r="D129" s="13"/>
      <c r="E129" s="13"/>
      <c r="F129" s="13">
        <v>16235</v>
      </c>
      <c r="G129" s="13">
        <v>5838</v>
      </c>
    </row>
    <row r="130" spans="1:7" ht="15.75">
      <c r="A130" s="12"/>
      <c r="B130" s="13" t="s">
        <v>172</v>
      </c>
      <c r="C130">
        <v>112</v>
      </c>
      <c r="D130" s="13"/>
      <c r="E130" s="13"/>
      <c r="F130" s="13">
        <v>14903</v>
      </c>
      <c r="G130" s="13">
        <v>5359</v>
      </c>
    </row>
    <row r="131" spans="1:7" ht="15.75">
      <c r="A131" s="12"/>
      <c r="B131" s="13" t="s">
        <v>173</v>
      </c>
      <c r="C131">
        <v>132</v>
      </c>
      <c r="D131" s="13"/>
      <c r="E131" s="13"/>
      <c r="F131" s="13">
        <v>16368</v>
      </c>
      <c r="G131" s="13">
        <v>5886</v>
      </c>
    </row>
    <row r="132" spans="1:7" ht="15.75">
      <c r="A132" s="12"/>
      <c r="B132" s="13" t="s">
        <v>174</v>
      </c>
      <c r="C132">
        <v>178</v>
      </c>
      <c r="D132" s="13"/>
      <c r="E132" s="13"/>
      <c r="F132" s="13">
        <v>31728</v>
      </c>
      <c r="G132" s="13">
        <v>11418</v>
      </c>
    </row>
    <row r="133" spans="1:7" ht="15.75">
      <c r="A133" s="12"/>
      <c r="B133" s="13" t="s">
        <v>175</v>
      </c>
      <c r="C133">
        <v>156</v>
      </c>
      <c r="D133" s="13"/>
      <c r="E133" s="13"/>
      <c r="F133" s="13">
        <v>21212</v>
      </c>
      <c r="G133" s="13">
        <v>7627</v>
      </c>
    </row>
    <row r="134" spans="1:7" ht="15.75">
      <c r="A134" s="12"/>
      <c r="B134" s="13" t="s">
        <v>176</v>
      </c>
      <c r="C134">
        <v>48</v>
      </c>
      <c r="D134" s="13"/>
      <c r="E134" s="13"/>
      <c r="F134" s="13">
        <v>8816</v>
      </c>
      <c r="G134" s="13">
        <v>3142</v>
      </c>
    </row>
    <row r="135" spans="1:7" ht="15.75">
      <c r="A135" s="12"/>
      <c r="B135" s="13" t="s">
        <v>177</v>
      </c>
      <c r="C135">
        <v>53</v>
      </c>
      <c r="D135" s="13"/>
      <c r="E135" s="13"/>
      <c r="F135" s="13">
        <v>7056</v>
      </c>
      <c r="G135" s="13">
        <v>2566</v>
      </c>
    </row>
    <row r="136" spans="1:7" ht="15.75">
      <c r="A136" s="12"/>
      <c r="B136" s="13" t="s">
        <v>179</v>
      </c>
      <c r="C136">
        <v>2</v>
      </c>
      <c r="D136" s="13"/>
      <c r="E136" s="13"/>
      <c r="F136" s="13">
        <v>4397</v>
      </c>
      <c r="G136" s="13">
        <v>2044</v>
      </c>
    </row>
    <row r="137" spans="1:7" ht="15.75">
      <c r="A137" s="12"/>
      <c r="B137" s="13" t="s">
        <v>178</v>
      </c>
      <c r="C137">
        <v>1</v>
      </c>
      <c r="D137" s="13"/>
      <c r="E137" s="13"/>
      <c r="F137" s="13">
        <v>21675</v>
      </c>
      <c r="G137" s="13">
        <v>10078</v>
      </c>
    </row>
    <row r="138" spans="1:7" ht="15.75">
      <c r="A138" s="12"/>
      <c r="B138" s="13" t="s">
        <v>181</v>
      </c>
      <c r="C138">
        <v>75</v>
      </c>
      <c r="D138" s="13"/>
      <c r="E138" s="13"/>
      <c r="F138" s="13">
        <v>11095</v>
      </c>
      <c r="G138" s="13">
        <v>4021</v>
      </c>
    </row>
    <row r="139" spans="1:7" ht="15.75">
      <c r="A139" s="12"/>
      <c r="B139" s="13" t="s">
        <v>180</v>
      </c>
      <c r="C139">
        <v>197</v>
      </c>
      <c r="D139" s="13"/>
      <c r="E139" s="13"/>
      <c r="F139" s="13">
        <v>28494</v>
      </c>
      <c r="G139" s="13">
        <v>10243</v>
      </c>
    </row>
    <row r="140" spans="1:7" ht="15.75">
      <c r="A140" s="12"/>
      <c r="B140" s="13" t="s">
        <v>182</v>
      </c>
      <c r="C140">
        <v>120</v>
      </c>
      <c r="D140" s="13"/>
      <c r="E140" s="13"/>
      <c r="F140" s="13">
        <v>17005</v>
      </c>
      <c r="G140" s="13">
        <v>4713</v>
      </c>
    </row>
    <row r="141" spans="1:7" ht="12.75">
      <c r="A141"/>
      <c r="B141" s="13" t="s">
        <v>183</v>
      </c>
      <c r="C141">
        <v>1</v>
      </c>
      <c r="D141" s="13"/>
      <c r="E141" s="13"/>
      <c r="F141" s="13">
        <v>141</v>
      </c>
      <c r="G141" s="13">
        <v>38</v>
      </c>
    </row>
    <row r="142" spans="1:7" ht="12.75">
      <c r="A142" s="7" t="s">
        <v>122</v>
      </c>
      <c r="B142" s="13"/>
      <c r="C142" s="13">
        <f>SUM(C110:C141)</f>
        <v>2787</v>
      </c>
      <c r="D142" s="13"/>
      <c r="E142" s="13"/>
      <c r="F142" s="13">
        <f>SUM(F110:F141)</f>
        <v>416929</v>
      </c>
      <c r="G142" s="13">
        <f>SUM(G110:G141)</f>
        <v>151272</v>
      </c>
    </row>
    <row r="143" ht="12.75">
      <c r="A143"/>
    </row>
    <row r="144" ht="12.75">
      <c r="A144" s="26" t="s">
        <v>123</v>
      </c>
    </row>
    <row r="145" ht="12.75">
      <c r="A145" s="3" t="s">
        <v>124</v>
      </c>
    </row>
    <row r="146" spans="1:7" ht="79.5" customHeight="1">
      <c r="A146" s="8"/>
      <c r="B146" s="34" t="s">
        <v>197</v>
      </c>
      <c r="C146" s="34" t="s">
        <v>198</v>
      </c>
      <c r="D146" s="34" t="s">
        <v>193</v>
      </c>
      <c r="E146" s="34" t="s">
        <v>194</v>
      </c>
      <c r="F146" s="34" t="s">
        <v>199</v>
      </c>
      <c r="G146" s="34" t="s">
        <v>196</v>
      </c>
    </row>
    <row r="147" spans="1:7" ht="15.75">
      <c r="A147" s="31"/>
      <c r="B147" s="32" t="s">
        <v>152</v>
      </c>
      <c r="C147" s="13">
        <v>60</v>
      </c>
      <c r="D147" s="13"/>
      <c r="E147" s="32"/>
      <c r="F147" s="13">
        <v>8420</v>
      </c>
      <c r="G147" s="13">
        <v>3028</v>
      </c>
    </row>
    <row r="148" spans="1:7" ht="15.75">
      <c r="A148" s="8"/>
      <c r="B148" s="13" t="s">
        <v>153</v>
      </c>
      <c r="C148" s="13">
        <v>100</v>
      </c>
      <c r="D148" s="13"/>
      <c r="E148" s="13"/>
      <c r="F148" s="13">
        <v>13764</v>
      </c>
      <c r="G148" s="13">
        <v>4936</v>
      </c>
    </row>
    <row r="149" spans="1:7" ht="15.75">
      <c r="A149" s="12"/>
      <c r="B149" s="13" t="s">
        <v>154</v>
      </c>
      <c r="C149" s="13">
        <v>83</v>
      </c>
      <c r="D149" s="13">
        <v>83</v>
      </c>
      <c r="E149" s="13"/>
      <c r="F149" s="13">
        <v>12089</v>
      </c>
      <c r="G149" s="13">
        <v>4301</v>
      </c>
    </row>
    <row r="150" spans="1:7" ht="15.75">
      <c r="A150" s="8"/>
      <c r="B150" s="13" t="s">
        <v>155</v>
      </c>
      <c r="C150" s="13">
        <v>58</v>
      </c>
      <c r="D150" s="13">
        <v>58</v>
      </c>
      <c r="E150" s="13"/>
      <c r="F150" s="13">
        <v>8186</v>
      </c>
      <c r="G150" s="13">
        <v>2944</v>
      </c>
    </row>
    <row r="151" spans="1:7" ht="15.75">
      <c r="A151" s="12"/>
      <c r="B151" s="13" t="s">
        <v>156</v>
      </c>
      <c r="C151" s="13">
        <v>55</v>
      </c>
      <c r="D151" s="13">
        <v>55</v>
      </c>
      <c r="E151" s="13"/>
      <c r="F151" s="13">
        <v>7800</v>
      </c>
      <c r="G151" s="13">
        <v>2805</v>
      </c>
    </row>
    <row r="152" spans="1:7" ht="12.75">
      <c r="A152" s="7"/>
      <c r="B152" s="13" t="s">
        <v>157</v>
      </c>
      <c r="C152" s="13">
        <v>58</v>
      </c>
      <c r="D152" s="13">
        <v>58</v>
      </c>
      <c r="E152" s="13"/>
      <c r="F152" s="13">
        <v>8186</v>
      </c>
      <c r="G152" s="13">
        <v>2944</v>
      </c>
    </row>
    <row r="153" spans="1:7" ht="12.75">
      <c r="A153" s="7"/>
      <c r="B153" s="13" t="s">
        <v>158</v>
      </c>
      <c r="C153" s="13">
        <v>55</v>
      </c>
      <c r="D153" s="13">
        <v>55</v>
      </c>
      <c r="E153" s="13"/>
      <c r="F153" s="13">
        <v>7800</v>
      </c>
      <c r="G153" s="13">
        <v>2805</v>
      </c>
    </row>
    <row r="154" spans="1:7" ht="12.75">
      <c r="A154" s="7"/>
      <c r="B154" s="13" t="s">
        <v>159</v>
      </c>
      <c r="C154" s="13">
        <v>58</v>
      </c>
      <c r="D154" s="13">
        <v>58</v>
      </c>
      <c r="E154" s="13"/>
      <c r="F154" s="13">
        <v>8188</v>
      </c>
      <c r="G154" s="13">
        <v>2944</v>
      </c>
    </row>
    <row r="155" spans="1:7" ht="12.75">
      <c r="A155" s="7"/>
      <c r="B155" s="13" t="s">
        <v>160</v>
      </c>
      <c r="C155" s="13">
        <v>57</v>
      </c>
      <c r="D155" s="13">
        <v>57</v>
      </c>
      <c r="E155" s="13"/>
      <c r="F155" s="13">
        <v>7838</v>
      </c>
      <c r="G155" s="13">
        <v>2818</v>
      </c>
    </row>
    <row r="156" spans="1:7" ht="12.75">
      <c r="A156" s="7"/>
      <c r="B156" s="13" t="s">
        <v>161</v>
      </c>
      <c r="C156" s="13">
        <v>93</v>
      </c>
      <c r="D156" s="13"/>
      <c r="E156" s="13"/>
      <c r="F156" s="13">
        <v>12323</v>
      </c>
      <c r="G156" s="13">
        <v>4431</v>
      </c>
    </row>
    <row r="157" spans="1:7" ht="12.75">
      <c r="A157" s="7"/>
      <c r="B157" s="13" t="s">
        <v>162</v>
      </c>
      <c r="C157" s="13">
        <v>61</v>
      </c>
      <c r="D157" s="13"/>
      <c r="E157" s="13"/>
      <c r="F157" s="13">
        <v>7994</v>
      </c>
      <c r="G157" s="13">
        <v>2875</v>
      </c>
    </row>
    <row r="158" spans="1:7" ht="12.75">
      <c r="A158" s="7"/>
      <c r="B158" s="13" t="s">
        <v>163</v>
      </c>
      <c r="C158" s="13">
        <v>88</v>
      </c>
      <c r="D158" s="13">
        <v>88</v>
      </c>
      <c r="E158" s="13"/>
      <c r="F158" s="13">
        <v>13597</v>
      </c>
      <c r="G158" s="13">
        <v>4881</v>
      </c>
    </row>
    <row r="159" spans="1:7" ht="12.75">
      <c r="A159" s="7"/>
      <c r="B159" s="13" t="s">
        <v>164</v>
      </c>
      <c r="C159" s="13">
        <v>55</v>
      </c>
      <c r="D159" s="13"/>
      <c r="E159" s="13"/>
      <c r="F159" s="13">
        <v>8079</v>
      </c>
      <c r="G159" s="13">
        <v>2976</v>
      </c>
    </row>
    <row r="160" spans="1:7" ht="12.75">
      <c r="A160" s="7"/>
      <c r="B160" s="13" t="s">
        <v>165</v>
      </c>
      <c r="C160" s="13">
        <v>47</v>
      </c>
      <c r="D160" s="13"/>
      <c r="E160" s="13"/>
      <c r="F160" s="13">
        <v>6371</v>
      </c>
      <c r="G160" s="13">
        <v>2287</v>
      </c>
    </row>
    <row r="161" spans="1:7" ht="12.75">
      <c r="A161" s="7"/>
      <c r="B161" s="13" t="s">
        <v>166</v>
      </c>
      <c r="C161" s="13">
        <v>56</v>
      </c>
      <c r="D161" s="13"/>
      <c r="E161" s="13"/>
      <c r="F161" s="13">
        <v>8036</v>
      </c>
      <c r="G161" s="13">
        <v>2890</v>
      </c>
    </row>
    <row r="162" spans="1:7" ht="12.75">
      <c r="A162" s="7"/>
      <c r="B162" s="13" t="s">
        <v>167</v>
      </c>
      <c r="C162" s="13">
        <v>145</v>
      </c>
      <c r="D162" s="13"/>
      <c r="E162" s="13"/>
      <c r="F162" s="13">
        <v>20905</v>
      </c>
      <c r="G162" s="13">
        <v>7518</v>
      </c>
    </row>
    <row r="163" spans="1:7" ht="12.75">
      <c r="A163" s="7"/>
      <c r="B163" s="13" t="s">
        <v>168</v>
      </c>
      <c r="C163" s="13">
        <v>122</v>
      </c>
      <c r="D163" s="13"/>
      <c r="E163" s="13"/>
      <c r="F163" s="13">
        <v>16359</v>
      </c>
      <c r="G163" s="13">
        <v>5873</v>
      </c>
    </row>
    <row r="164" spans="1:7" ht="12.75">
      <c r="A164" s="7"/>
      <c r="B164" s="13" t="s">
        <v>169</v>
      </c>
      <c r="C164" s="13">
        <v>199</v>
      </c>
      <c r="D164" s="13"/>
      <c r="E164" s="13"/>
      <c r="F164" s="13">
        <v>25637</v>
      </c>
      <c r="G164" s="13">
        <v>9218</v>
      </c>
    </row>
    <row r="165" spans="1:7" ht="12.75">
      <c r="A165" s="7"/>
      <c r="B165" s="13" t="s">
        <v>170</v>
      </c>
      <c r="C165" s="13">
        <v>131</v>
      </c>
      <c r="D165" s="13"/>
      <c r="E165" s="13"/>
      <c r="F165" s="13">
        <v>16232</v>
      </c>
      <c r="G165" s="13">
        <v>5825</v>
      </c>
    </row>
    <row r="166" spans="1:7" ht="12.75">
      <c r="A166" s="7"/>
      <c r="B166" s="13" t="s">
        <v>171</v>
      </c>
      <c r="C166" s="13">
        <v>131</v>
      </c>
      <c r="D166" s="13"/>
      <c r="E166" s="13"/>
      <c r="F166" s="13">
        <v>16235</v>
      </c>
      <c r="G166" s="13">
        <v>5838</v>
      </c>
    </row>
    <row r="167" spans="1:7" ht="12.75">
      <c r="A167" s="7"/>
      <c r="B167" s="13" t="s">
        <v>172</v>
      </c>
      <c r="C167" s="13">
        <v>112</v>
      </c>
      <c r="D167" s="13"/>
      <c r="E167" s="13"/>
      <c r="F167" s="13">
        <v>14903</v>
      </c>
      <c r="G167" s="13">
        <v>5359</v>
      </c>
    </row>
    <row r="168" spans="1:7" ht="12.75">
      <c r="A168" s="7"/>
      <c r="B168" s="13" t="s">
        <v>173</v>
      </c>
      <c r="C168" s="13">
        <v>132</v>
      </c>
      <c r="D168" s="13"/>
      <c r="E168" s="13"/>
      <c r="F168" s="13">
        <v>16368</v>
      </c>
      <c r="G168" s="13">
        <v>5886</v>
      </c>
    </row>
    <row r="169" spans="1:7" ht="12.75">
      <c r="A169" s="7"/>
      <c r="B169" s="13" t="s">
        <v>174</v>
      </c>
      <c r="C169" s="13">
        <v>178</v>
      </c>
      <c r="D169" s="13"/>
      <c r="E169" s="13"/>
      <c r="F169" s="13">
        <v>31728</v>
      </c>
      <c r="G169" s="13">
        <v>11418</v>
      </c>
    </row>
    <row r="170" spans="1:7" ht="12.75">
      <c r="A170" s="7"/>
      <c r="B170" s="13" t="s">
        <v>175</v>
      </c>
      <c r="C170" s="13">
        <v>156</v>
      </c>
      <c r="D170" s="13"/>
      <c r="E170" s="13"/>
      <c r="F170" s="13">
        <v>21212</v>
      </c>
      <c r="G170" s="13">
        <v>7627</v>
      </c>
    </row>
    <row r="171" spans="1:7" ht="12.75">
      <c r="A171" s="7"/>
      <c r="B171" s="13" t="s">
        <v>176</v>
      </c>
      <c r="C171" s="13">
        <v>48</v>
      </c>
      <c r="D171" s="13"/>
      <c r="E171" s="13"/>
      <c r="F171" s="13">
        <v>8816</v>
      </c>
      <c r="G171" s="13">
        <v>3142</v>
      </c>
    </row>
    <row r="172" spans="1:7" ht="12.75">
      <c r="A172" s="7"/>
      <c r="B172" s="13" t="s">
        <v>177</v>
      </c>
      <c r="C172" s="13">
        <v>53</v>
      </c>
      <c r="D172" s="13"/>
      <c r="E172" s="13"/>
      <c r="F172" s="13">
        <v>7056</v>
      </c>
      <c r="G172" s="13">
        <v>2566</v>
      </c>
    </row>
    <row r="173" spans="1:7" ht="12.75">
      <c r="A173" s="7"/>
      <c r="B173" s="13" t="s">
        <v>179</v>
      </c>
      <c r="C173" s="13">
        <v>2</v>
      </c>
      <c r="D173" s="13"/>
      <c r="E173" s="13"/>
      <c r="F173" s="13">
        <v>4397</v>
      </c>
      <c r="G173" s="13">
        <v>2044</v>
      </c>
    </row>
    <row r="174" spans="1:7" ht="12.75">
      <c r="A174" s="7"/>
      <c r="B174" s="13" t="s">
        <v>178</v>
      </c>
      <c r="C174" s="13">
        <v>1</v>
      </c>
      <c r="D174" s="13"/>
      <c r="E174" s="13"/>
      <c r="F174" s="13">
        <v>21675</v>
      </c>
      <c r="G174" s="13">
        <v>10078</v>
      </c>
    </row>
    <row r="175" spans="1:7" ht="12.75">
      <c r="A175" s="7"/>
      <c r="B175" s="13" t="s">
        <v>181</v>
      </c>
      <c r="C175" s="13">
        <v>75</v>
      </c>
      <c r="D175" s="13"/>
      <c r="E175" s="13"/>
      <c r="F175" s="13">
        <v>11095</v>
      </c>
      <c r="G175" s="13">
        <v>4021</v>
      </c>
    </row>
    <row r="176" spans="1:7" ht="12.75">
      <c r="A176" s="7"/>
      <c r="B176" s="13" t="s">
        <v>180</v>
      </c>
      <c r="C176" s="13">
        <v>197</v>
      </c>
      <c r="D176" s="13"/>
      <c r="E176" s="13"/>
      <c r="F176" s="13">
        <v>28494</v>
      </c>
      <c r="G176" s="13">
        <v>10243</v>
      </c>
    </row>
    <row r="177" spans="1:7" ht="12.75">
      <c r="A177" s="7"/>
      <c r="B177" s="13" t="s">
        <v>182</v>
      </c>
      <c r="C177" s="13">
        <v>120</v>
      </c>
      <c r="D177" s="13"/>
      <c r="E177" s="13"/>
      <c r="F177" s="13">
        <v>17005</v>
      </c>
      <c r="G177" s="13">
        <v>4713</v>
      </c>
    </row>
    <row r="178" spans="1:7" ht="12.75">
      <c r="A178" s="7"/>
      <c r="B178" s="13" t="s">
        <v>183</v>
      </c>
      <c r="C178" s="13">
        <v>1</v>
      </c>
      <c r="D178" s="13"/>
      <c r="E178" s="13"/>
      <c r="F178" s="13">
        <v>141</v>
      </c>
      <c r="G178" s="13">
        <v>38</v>
      </c>
    </row>
    <row r="179" spans="1:7" ht="12.75">
      <c r="A179" s="7" t="s">
        <v>122</v>
      </c>
      <c r="B179" s="13"/>
      <c r="C179" s="13">
        <f>SUM(C147:C178)</f>
        <v>2787</v>
      </c>
      <c r="D179" s="13">
        <f>SUM(D147:D178)</f>
        <v>512</v>
      </c>
      <c r="E179" s="13"/>
      <c r="F179" s="13">
        <f>SUM(F147:F178)</f>
        <v>416929</v>
      </c>
      <c r="G179" s="13">
        <f>SUM(G147:G178)</f>
        <v>151272</v>
      </c>
    </row>
    <row r="180" ht="12.75">
      <c r="A180"/>
    </row>
    <row r="181" ht="12.75">
      <c r="A181" s="26" t="s">
        <v>125</v>
      </c>
    </row>
    <row r="182" ht="12.75">
      <c r="A182" s="3" t="s">
        <v>126</v>
      </c>
    </row>
    <row r="183" spans="1:7" ht="127.5">
      <c r="A183" s="8"/>
      <c r="B183" s="34" t="s">
        <v>197</v>
      </c>
      <c r="C183" s="34" t="s">
        <v>200</v>
      </c>
      <c r="D183" s="34" t="s">
        <v>201</v>
      </c>
      <c r="E183" s="34" t="s">
        <v>202</v>
      </c>
      <c r="F183" s="34" t="s">
        <v>203</v>
      </c>
      <c r="G183" s="34" t="s">
        <v>204</v>
      </c>
    </row>
    <row r="184" spans="1:7" ht="15.75">
      <c r="A184" s="31"/>
      <c r="B184" s="32" t="s">
        <v>152</v>
      </c>
      <c r="C184" s="13">
        <v>1789.969</v>
      </c>
      <c r="D184" s="13">
        <v>1210.815</v>
      </c>
      <c r="E184" s="13">
        <v>143.8</v>
      </c>
      <c r="F184" s="13">
        <v>60</v>
      </c>
      <c r="G184" s="13">
        <v>60</v>
      </c>
    </row>
    <row r="185" spans="1:7" ht="15.75">
      <c r="A185" s="8"/>
      <c r="B185" s="13" t="s">
        <v>153</v>
      </c>
      <c r="C185" s="13">
        <v>2855.531</v>
      </c>
      <c r="D185" s="13">
        <v>2160.608</v>
      </c>
      <c r="E185" s="13">
        <v>157</v>
      </c>
      <c r="F185" s="13">
        <v>100</v>
      </c>
      <c r="G185" s="13">
        <v>94</v>
      </c>
    </row>
    <row r="186" spans="1:7" ht="15.75">
      <c r="A186" s="12"/>
      <c r="B186" s="13" t="s">
        <v>154</v>
      </c>
      <c r="C186" s="13">
        <v>2964.025</v>
      </c>
      <c r="D186" s="13">
        <v>2330.786</v>
      </c>
      <c r="E186" s="13">
        <v>192.8</v>
      </c>
      <c r="F186" s="13"/>
      <c r="G186" s="13">
        <v>83</v>
      </c>
    </row>
    <row r="187" spans="1:7" ht="15.75">
      <c r="A187" s="8"/>
      <c r="B187" s="13" t="s">
        <v>155</v>
      </c>
      <c r="C187" s="13">
        <v>2228.797</v>
      </c>
      <c r="D187" s="13">
        <v>1656.782</v>
      </c>
      <c r="E187" s="13">
        <v>202.4</v>
      </c>
      <c r="F187" s="13"/>
      <c r="G187" s="13">
        <v>57</v>
      </c>
    </row>
    <row r="188" spans="1:7" ht="15.75">
      <c r="A188" s="12"/>
      <c r="B188" s="13" t="s">
        <v>156</v>
      </c>
      <c r="C188" s="13">
        <v>2448.984</v>
      </c>
      <c r="D188" s="13">
        <v>1868.594</v>
      </c>
      <c r="E188" s="13">
        <v>239.6</v>
      </c>
      <c r="F188" s="13"/>
      <c r="G188" s="13">
        <v>54</v>
      </c>
    </row>
    <row r="189" spans="1:7" ht="15.75">
      <c r="A189" s="12"/>
      <c r="B189" s="13" t="s">
        <v>157</v>
      </c>
      <c r="C189" s="13">
        <v>2228.915</v>
      </c>
      <c r="D189" s="13">
        <v>1709.59</v>
      </c>
      <c r="E189" s="13">
        <v>208.8</v>
      </c>
      <c r="F189" s="13"/>
      <c r="G189" s="13">
        <v>56</v>
      </c>
    </row>
    <row r="190" spans="1:7" ht="15.75">
      <c r="A190" s="12"/>
      <c r="B190" s="13" t="s">
        <v>158</v>
      </c>
      <c r="C190" s="13">
        <v>2177.309</v>
      </c>
      <c r="D190" s="13">
        <v>1611.751</v>
      </c>
      <c r="E190" s="13">
        <v>206.6</v>
      </c>
      <c r="F190" s="13"/>
      <c r="G190" s="13">
        <v>51</v>
      </c>
    </row>
    <row r="191" spans="1:7" ht="15.75">
      <c r="A191" s="12"/>
      <c r="B191" s="13" t="s">
        <v>159</v>
      </c>
      <c r="C191" s="13">
        <v>2402.319</v>
      </c>
      <c r="D191" s="13">
        <v>1881.958</v>
      </c>
      <c r="E191" s="13">
        <v>229.8</v>
      </c>
      <c r="F191" s="13"/>
      <c r="G191" s="13">
        <v>57</v>
      </c>
    </row>
    <row r="192" spans="1:7" ht="15.75">
      <c r="A192" s="12"/>
      <c r="B192" s="13" t="s">
        <v>160</v>
      </c>
      <c r="C192" s="13">
        <v>2307.401</v>
      </c>
      <c r="D192" s="13">
        <v>1729.028</v>
      </c>
      <c r="E192" s="13">
        <v>220.6</v>
      </c>
      <c r="F192" s="13"/>
      <c r="G192" s="13">
        <v>54</v>
      </c>
    </row>
    <row r="193" spans="1:7" ht="15.75">
      <c r="A193" s="12"/>
      <c r="B193" s="13" t="s">
        <v>161</v>
      </c>
      <c r="C193" s="13">
        <v>3348.81</v>
      </c>
      <c r="D193" s="13">
        <v>2427.597</v>
      </c>
      <c r="E193" s="13">
        <v>197</v>
      </c>
      <c r="F193" s="13">
        <v>93</v>
      </c>
      <c r="G193" s="13">
        <v>93</v>
      </c>
    </row>
    <row r="194" spans="1:7" ht="15.75">
      <c r="A194" s="12"/>
      <c r="B194" s="13" t="s">
        <v>162</v>
      </c>
      <c r="C194" s="13">
        <v>2277.394</v>
      </c>
      <c r="D194" s="13">
        <v>1633.848</v>
      </c>
      <c r="E194" s="13">
        <v>204.4</v>
      </c>
      <c r="F194" s="13">
        <v>61</v>
      </c>
      <c r="G194" s="13">
        <v>60</v>
      </c>
    </row>
    <row r="195" spans="1:7" ht="15.75">
      <c r="A195" s="12"/>
      <c r="B195" s="13" t="s">
        <v>163</v>
      </c>
      <c r="C195" s="13">
        <v>3964.05</v>
      </c>
      <c r="D195" s="13">
        <v>2872.433</v>
      </c>
      <c r="E195" s="13">
        <v>211.3</v>
      </c>
      <c r="F195" s="13"/>
      <c r="G195" s="13">
        <v>81</v>
      </c>
    </row>
    <row r="196" spans="1:7" ht="15.75">
      <c r="A196" s="12"/>
      <c r="B196" s="13" t="s">
        <v>164</v>
      </c>
      <c r="C196" s="13">
        <v>1859.417</v>
      </c>
      <c r="D196" s="13">
        <v>1262.828</v>
      </c>
      <c r="E196" s="13">
        <v>156.3</v>
      </c>
      <c r="F196" s="13">
        <v>55</v>
      </c>
      <c r="G196" s="13">
        <v>52</v>
      </c>
    </row>
    <row r="197" spans="1:7" ht="15.75">
      <c r="A197" s="12"/>
      <c r="B197" s="13" t="s">
        <v>165</v>
      </c>
      <c r="C197" s="13">
        <v>1512.473</v>
      </c>
      <c r="D197" s="13">
        <v>1141.651</v>
      </c>
      <c r="E197" s="13">
        <v>179.2</v>
      </c>
      <c r="F197" s="13">
        <v>47</v>
      </c>
      <c r="G197" s="13">
        <v>44</v>
      </c>
    </row>
    <row r="198" spans="1:7" ht="15.75">
      <c r="A198" s="12"/>
      <c r="B198" s="13" t="s">
        <v>166</v>
      </c>
      <c r="C198" s="13">
        <v>2751.609</v>
      </c>
      <c r="D198" s="13">
        <v>2202.599</v>
      </c>
      <c r="E198" s="13">
        <v>274.1</v>
      </c>
      <c r="F198" s="13">
        <v>45</v>
      </c>
      <c r="G198" s="13">
        <v>55</v>
      </c>
    </row>
    <row r="199" spans="1:7" ht="15.75">
      <c r="A199" s="12"/>
      <c r="B199" s="13" t="s">
        <v>167</v>
      </c>
      <c r="C199" s="13">
        <v>4464.959</v>
      </c>
      <c r="D199" s="13">
        <v>3317.275</v>
      </c>
      <c r="E199" s="13">
        <v>158.7</v>
      </c>
      <c r="F199" s="13">
        <v>95</v>
      </c>
      <c r="G199" s="13">
        <v>145</v>
      </c>
    </row>
    <row r="200" spans="1:7" ht="15.75">
      <c r="A200" s="12"/>
      <c r="B200" s="13" t="s">
        <v>168</v>
      </c>
      <c r="C200" s="13">
        <v>3181.745</v>
      </c>
      <c r="D200" s="13">
        <v>2146.253</v>
      </c>
      <c r="E200" s="13">
        <v>131.2</v>
      </c>
      <c r="F200" s="13">
        <v>79</v>
      </c>
      <c r="G200" s="13">
        <v>118</v>
      </c>
    </row>
    <row r="201" spans="1:7" ht="15.75">
      <c r="A201" s="12"/>
      <c r="B201" s="13" t="s">
        <v>169</v>
      </c>
      <c r="C201" s="13">
        <v>5836.651</v>
      </c>
      <c r="D201" s="13">
        <v>4624.361</v>
      </c>
      <c r="E201" s="13">
        <v>180.4</v>
      </c>
      <c r="F201" s="13">
        <v>122</v>
      </c>
      <c r="G201" s="13">
        <v>175</v>
      </c>
    </row>
    <row r="202" spans="1:7" ht="15.75">
      <c r="A202" s="12"/>
      <c r="B202" s="13" t="s">
        <v>170</v>
      </c>
      <c r="C202" s="13">
        <v>5470.679</v>
      </c>
      <c r="D202" s="13">
        <v>4212.627</v>
      </c>
      <c r="E202" s="13">
        <v>259.5</v>
      </c>
      <c r="F202" s="13"/>
      <c r="G202" s="13">
        <v>119</v>
      </c>
    </row>
    <row r="203" spans="1:7" ht="15.75">
      <c r="A203" s="12"/>
      <c r="B203" s="13" t="s">
        <v>171</v>
      </c>
      <c r="C203" s="13">
        <v>5166.865</v>
      </c>
      <c r="D203" s="13">
        <v>4144.042</v>
      </c>
      <c r="E203" s="13">
        <v>255.3</v>
      </c>
      <c r="F203" s="13"/>
      <c r="G203" s="13">
        <v>121</v>
      </c>
    </row>
    <row r="204" spans="1:7" ht="15.75">
      <c r="A204" s="12"/>
      <c r="B204" s="13" t="s">
        <v>172</v>
      </c>
      <c r="C204" s="13">
        <v>4985.594</v>
      </c>
      <c r="D204" s="13">
        <v>4050.948</v>
      </c>
      <c r="E204" s="13">
        <v>271.8</v>
      </c>
      <c r="F204" s="13"/>
      <c r="G204" s="13">
        <v>104</v>
      </c>
    </row>
    <row r="205" spans="1:7" ht="15.75">
      <c r="A205" s="12"/>
      <c r="B205" s="13" t="s">
        <v>173</v>
      </c>
      <c r="C205" s="13">
        <v>5278.252</v>
      </c>
      <c r="D205" s="13">
        <v>4086.984</v>
      </c>
      <c r="E205" s="13">
        <v>249.7</v>
      </c>
      <c r="F205" s="13"/>
      <c r="G205" s="13">
        <v>129</v>
      </c>
    </row>
    <row r="206" spans="1:7" ht="15.75">
      <c r="A206" s="12"/>
      <c r="B206" s="13" t="s">
        <v>174</v>
      </c>
      <c r="C206" s="13">
        <v>6198.944</v>
      </c>
      <c r="D206" s="13">
        <v>4003.029</v>
      </c>
      <c r="E206" s="13">
        <v>126.2</v>
      </c>
      <c r="F206" s="13">
        <v>178</v>
      </c>
      <c r="G206" s="13">
        <v>179</v>
      </c>
    </row>
    <row r="207" spans="1:7" ht="15.75">
      <c r="A207" s="12"/>
      <c r="B207" s="13" t="s">
        <v>175</v>
      </c>
      <c r="C207" s="13">
        <v>4046.935</v>
      </c>
      <c r="D207" s="13">
        <v>2718.028</v>
      </c>
      <c r="E207" s="13">
        <v>128.1</v>
      </c>
      <c r="F207" s="13">
        <v>112</v>
      </c>
      <c r="G207" s="13">
        <v>139</v>
      </c>
    </row>
    <row r="208" spans="1:7" ht="15.75">
      <c r="A208" s="12"/>
      <c r="B208" s="13" t="s">
        <v>176</v>
      </c>
      <c r="C208" s="13">
        <v>1847.537</v>
      </c>
      <c r="D208" s="13">
        <v>1342.376</v>
      </c>
      <c r="E208" s="13">
        <v>152.3</v>
      </c>
      <c r="F208" s="13">
        <v>48</v>
      </c>
      <c r="G208" s="13">
        <v>46</v>
      </c>
    </row>
    <row r="209" spans="1:7" ht="15.75">
      <c r="A209" s="12"/>
      <c r="B209" s="13" t="s">
        <v>177</v>
      </c>
      <c r="C209" s="13">
        <v>1511.439</v>
      </c>
      <c r="D209" s="13">
        <v>1043.701</v>
      </c>
      <c r="E209" s="13">
        <v>147.9</v>
      </c>
      <c r="F209" s="13">
        <v>53</v>
      </c>
      <c r="G209" s="13">
        <v>51</v>
      </c>
    </row>
    <row r="210" spans="1:7" ht="15.75">
      <c r="A210" s="12"/>
      <c r="B210" s="13" t="s">
        <v>179</v>
      </c>
      <c r="C210" s="13">
        <v>1409</v>
      </c>
      <c r="D210" s="13">
        <v>1409</v>
      </c>
      <c r="E210" s="13">
        <v>320.4</v>
      </c>
      <c r="F210" s="13"/>
      <c r="G210" s="13">
        <v>0</v>
      </c>
    </row>
    <row r="211" spans="1:7" ht="15.75">
      <c r="A211" s="12"/>
      <c r="B211" s="13" t="s">
        <v>178</v>
      </c>
      <c r="C211" s="13">
        <v>3119</v>
      </c>
      <c r="D211" s="13">
        <v>3119</v>
      </c>
      <c r="E211" s="13">
        <v>143.9</v>
      </c>
      <c r="F211" s="13"/>
      <c r="G211" s="13">
        <v>0</v>
      </c>
    </row>
    <row r="212" spans="1:7" ht="15.75">
      <c r="A212" s="12"/>
      <c r="B212" s="13" t="s">
        <v>181</v>
      </c>
      <c r="C212" s="13">
        <v>3466.593</v>
      </c>
      <c r="D212" s="13">
        <v>2710.987</v>
      </c>
      <c r="E212" s="13">
        <v>244.3</v>
      </c>
      <c r="F212" s="13"/>
      <c r="G212" s="13">
        <v>75</v>
      </c>
    </row>
    <row r="213" spans="1:7" ht="15.75">
      <c r="A213" s="12"/>
      <c r="B213" s="13" t="s">
        <v>180</v>
      </c>
      <c r="C213" s="13">
        <v>8090.085</v>
      </c>
      <c r="D213" s="13">
        <v>6602.873</v>
      </c>
      <c r="E213" s="13">
        <v>231.7</v>
      </c>
      <c r="F213" s="13"/>
      <c r="G213" s="13">
        <v>196</v>
      </c>
    </row>
    <row r="214" spans="1:7" ht="15.75">
      <c r="A214" s="12"/>
      <c r="B214" s="13" t="s">
        <v>182</v>
      </c>
      <c r="C214" s="13">
        <v>4387.063</v>
      </c>
      <c r="D214" s="13">
        <v>4387.063</v>
      </c>
      <c r="E214" s="13">
        <v>258</v>
      </c>
      <c r="F214" s="13"/>
      <c r="G214" s="13">
        <v>0</v>
      </c>
    </row>
    <row r="215" spans="1:7" ht="12.75">
      <c r="A215"/>
      <c r="B215" s="13" t="s">
        <v>184</v>
      </c>
      <c r="C215" s="13">
        <v>0</v>
      </c>
      <c r="D215" s="13">
        <v>0</v>
      </c>
      <c r="E215" s="13">
        <v>0</v>
      </c>
      <c r="F215" s="13">
        <v>1</v>
      </c>
      <c r="G215" s="13">
        <v>0</v>
      </c>
    </row>
    <row r="216" spans="1:7" ht="12.75">
      <c r="A216" s="7" t="s">
        <v>122</v>
      </c>
      <c r="B216" s="13"/>
      <c r="C216" s="14">
        <f>SUM(C184:C215)</f>
        <v>105578.34399999998</v>
      </c>
      <c r="D216" s="14">
        <f>SUM(D184:D215)</f>
        <v>81619.41499999998</v>
      </c>
      <c r="E216" s="14"/>
      <c r="F216" s="14">
        <f>SUM(F184:F215)</f>
        <v>1149</v>
      </c>
      <c r="G216" s="14">
        <f>SUM(G184:G215)</f>
        <v>2548</v>
      </c>
    </row>
    <row r="217" ht="12.75">
      <c r="A217"/>
    </row>
    <row r="218" ht="12.75">
      <c r="A218" s="26" t="s">
        <v>127</v>
      </c>
    </row>
    <row r="219" ht="12.75">
      <c r="A219" s="3" t="s">
        <v>128</v>
      </c>
    </row>
    <row r="220" spans="1:7" ht="102">
      <c r="A220" s="8"/>
      <c r="B220" s="35" t="s">
        <v>197</v>
      </c>
      <c r="C220" s="33" t="s">
        <v>205</v>
      </c>
      <c r="D220" s="33" t="s">
        <v>206</v>
      </c>
      <c r="E220" s="33" t="s">
        <v>207</v>
      </c>
      <c r="F220" s="34" t="s">
        <v>208</v>
      </c>
      <c r="G220" s="34" t="s">
        <v>209</v>
      </c>
    </row>
    <row r="221" spans="1:7" ht="12.75">
      <c r="A221"/>
      <c r="B221" s="32" t="s">
        <v>152</v>
      </c>
      <c r="C221" s="32">
        <v>203</v>
      </c>
      <c r="D221" s="32"/>
      <c r="E221" s="13">
        <v>5146</v>
      </c>
      <c r="F221" s="13">
        <v>86</v>
      </c>
      <c r="G221" s="13">
        <v>50</v>
      </c>
    </row>
    <row r="222" spans="1:7" ht="12.75">
      <c r="A222"/>
      <c r="B222" s="13" t="s">
        <v>153</v>
      </c>
      <c r="C222" s="32">
        <v>203</v>
      </c>
      <c r="D222" s="13"/>
      <c r="E222" s="13">
        <v>8210</v>
      </c>
      <c r="F222" s="13">
        <v>82</v>
      </c>
      <c r="G222" s="13">
        <v>49</v>
      </c>
    </row>
    <row r="223" spans="1:7" ht="12.75">
      <c r="A223"/>
      <c r="B223" s="13" t="s">
        <v>154</v>
      </c>
      <c r="C223" s="32">
        <v>203</v>
      </c>
      <c r="D223" s="13"/>
      <c r="E223" s="13">
        <v>8521</v>
      </c>
      <c r="F223" s="13">
        <v>103</v>
      </c>
      <c r="G223" s="13">
        <v>52</v>
      </c>
    </row>
    <row r="224" spans="1:7" ht="12.75">
      <c r="A224"/>
      <c r="B224" s="13" t="s">
        <v>155</v>
      </c>
      <c r="C224" s="32">
        <v>203</v>
      </c>
      <c r="D224" s="13"/>
      <c r="E224" s="13">
        <v>6407</v>
      </c>
      <c r="F224" s="13">
        <v>110</v>
      </c>
      <c r="G224" s="13">
        <v>51</v>
      </c>
    </row>
    <row r="225" spans="1:7" ht="12.75">
      <c r="A225"/>
      <c r="B225" s="13" t="s">
        <v>156</v>
      </c>
      <c r="C225" s="32">
        <v>203</v>
      </c>
      <c r="D225" s="13"/>
      <c r="E225" s="13">
        <v>7040</v>
      </c>
      <c r="F225" s="13">
        <v>128</v>
      </c>
      <c r="G225" s="13">
        <v>51</v>
      </c>
    </row>
    <row r="226" spans="1:7" ht="12.75">
      <c r="A226"/>
      <c r="B226" s="13" t="s">
        <v>157</v>
      </c>
      <c r="C226" s="32">
        <v>203</v>
      </c>
      <c r="D226" s="13"/>
      <c r="E226" s="13">
        <v>6408</v>
      </c>
      <c r="F226" s="13">
        <v>110</v>
      </c>
      <c r="G226" s="13">
        <v>51</v>
      </c>
    </row>
    <row r="227" spans="1:7" ht="12.75">
      <c r="A227"/>
      <c r="B227" s="13" t="s">
        <v>158</v>
      </c>
      <c r="C227" s="32">
        <v>203</v>
      </c>
      <c r="D227" s="13"/>
      <c r="E227" s="13">
        <v>6259</v>
      </c>
      <c r="F227" s="13">
        <v>114</v>
      </c>
      <c r="G227" s="13">
        <v>51</v>
      </c>
    </row>
    <row r="228" spans="1:7" ht="12.75">
      <c r="A228"/>
      <c r="B228" s="13" t="s">
        <v>159</v>
      </c>
      <c r="C228" s="32">
        <v>203</v>
      </c>
      <c r="D228" s="13"/>
      <c r="E228" s="13">
        <v>6906</v>
      </c>
      <c r="F228" s="13">
        <v>119</v>
      </c>
      <c r="G228" s="13">
        <v>51</v>
      </c>
    </row>
    <row r="229" spans="1:7" ht="12.75">
      <c r="A229"/>
      <c r="B229" s="13" t="s">
        <v>160</v>
      </c>
      <c r="C229" s="32">
        <v>203</v>
      </c>
      <c r="D229" s="13"/>
      <c r="E229" s="13">
        <v>6633</v>
      </c>
      <c r="F229" s="13">
        <v>116</v>
      </c>
      <c r="G229" s="13">
        <v>49</v>
      </c>
    </row>
    <row r="230" spans="1:7" ht="12.75">
      <c r="A230"/>
      <c r="B230" s="13" t="s">
        <v>161</v>
      </c>
      <c r="C230" s="32">
        <v>203</v>
      </c>
      <c r="D230" s="13"/>
      <c r="E230" s="13">
        <v>9788</v>
      </c>
      <c r="F230" s="13">
        <v>105</v>
      </c>
      <c r="G230" s="13">
        <v>48</v>
      </c>
    </row>
    <row r="231" spans="1:7" ht="12.75">
      <c r="A231"/>
      <c r="B231" s="13" t="s">
        <v>162</v>
      </c>
      <c r="C231" s="32">
        <v>203</v>
      </c>
      <c r="D231" s="13"/>
      <c r="E231" s="13">
        <v>6547</v>
      </c>
      <c r="F231" s="13">
        <v>107</v>
      </c>
      <c r="G231" s="13">
        <v>47</v>
      </c>
    </row>
    <row r="232" spans="1:7" ht="12.75">
      <c r="A232"/>
      <c r="B232" s="13" t="s">
        <v>163</v>
      </c>
      <c r="C232" s="32">
        <v>203</v>
      </c>
      <c r="D232" s="13"/>
      <c r="E232" s="13">
        <v>11395</v>
      </c>
      <c r="F232" s="13">
        <v>129</v>
      </c>
      <c r="G232" s="13">
        <v>55</v>
      </c>
    </row>
    <row r="233" spans="1:7" ht="12.75">
      <c r="A233"/>
      <c r="B233" s="13" t="s">
        <v>164</v>
      </c>
      <c r="C233" s="32">
        <v>203</v>
      </c>
      <c r="D233" s="13"/>
      <c r="E233" s="13">
        <v>5346</v>
      </c>
      <c r="F233" s="13">
        <v>97</v>
      </c>
      <c r="G233" s="13">
        <v>54</v>
      </c>
    </row>
    <row r="234" spans="1:7" ht="12.75">
      <c r="A234"/>
      <c r="B234" s="13" t="s">
        <v>165</v>
      </c>
      <c r="C234" s="32">
        <v>203</v>
      </c>
      <c r="D234" s="13"/>
      <c r="E234" s="13">
        <v>4389</v>
      </c>
      <c r="F234" s="13">
        <v>93</v>
      </c>
      <c r="G234" s="13">
        <v>49</v>
      </c>
    </row>
    <row r="235" spans="1:7" ht="12.75">
      <c r="A235"/>
      <c r="B235" s="13" t="s">
        <v>166</v>
      </c>
      <c r="C235" s="32">
        <v>203</v>
      </c>
      <c r="D235" s="13"/>
      <c r="E235" s="13">
        <v>7910</v>
      </c>
      <c r="F235" s="13">
        <v>141</v>
      </c>
      <c r="G235" s="13">
        <v>52</v>
      </c>
    </row>
    <row r="236" spans="1:7" ht="12.75">
      <c r="A236"/>
      <c r="B236" s="13" t="s">
        <v>167</v>
      </c>
      <c r="C236" s="32">
        <v>203</v>
      </c>
      <c r="D236" s="13"/>
      <c r="E236" s="13">
        <v>13059</v>
      </c>
      <c r="F236" s="13">
        <v>90</v>
      </c>
      <c r="G236" s="13">
        <v>52</v>
      </c>
    </row>
    <row r="237" spans="1:7" ht="12.75">
      <c r="A237"/>
      <c r="B237" s="13" t="s">
        <v>168</v>
      </c>
      <c r="C237" s="32">
        <v>203</v>
      </c>
      <c r="D237" s="13"/>
      <c r="E237" s="13">
        <v>9453</v>
      </c>
      <c r="F237" s="13">
        <v>77</v>
      </c>
      <c r="G237" s="13">
        <v>48</v>
      </c>
    </row>
    <row r="238" spans="1:7" ht="12.75">
      <c r="A238"/>
      <c r="B238" s="13" t="s">
        <v>169</v>
      </c>
      <c r="C238" s="32">
        <v>203</v>
      </c>
      <c r="D238" s="13"/>
      <c r="E238" s="13">
        <v>17245</v>
      </c>
      <c r="F238" s="13">
        <v>87</v>
      </c>
      <c r="G238" s="13">
        <v>46</v>
      </c>
    </row>
    <row r="239" spans="1:7" ht="12.75">
      <c r="A239"/>
      <c r="B239" s="13" t="s">
        <v>170</v>
      </c>
      <c r="C239" s="32">
        <v>203</v>
      </c>
      <c r="D239" s="13"/>
      <c r="E239" s="13">
        <v>16333</v>
      </c>
      <c r="F239" s="13">
        <v>125</v>
      </c>
      <c r="G239" s="13">
        <v>44</v>
      </c>
    </row>
    <row r="240" spans="1:7" ht="12.75">
      <c r="A240"/>
      <c r="B240" s="13" t="s">
        <v>171</v>
      </c>
      <c r="C240" s="32">
        <v>203</v>
      </c>
      <c r="D240" s="13"/>
      <c r="E240" s="13">
        <v>15154</v>
      </c>
      <c r="F240" s="13">
        <v>116</v>
      </c>
      <c r="G240" s="13">
        <v>45</v>
      </c>
    </row>
    <row r="241" spans="1:7" ht="12.75">
      <c r="A241"/>
      <c r="B241" s="13" t="s">
        <v>172</v>
      </c>
      <c r="C241" s="32">
        <v>203</v>
      </c>
      <c r="D241" s="13"/>
      <c r="E241" s="13">
        <v>14574</v>
      </c>
      <c r="F241" s="13">
        <v>130</v>
      </c>
      <c r="G241" s="13">
        <v>48</v>
      </c>
    </row>
    <row r="242" spans="1:7" ht="12.75">
      <c r="A242"/>
      <c r="B242" s="13" t="s">
        <v>173</v>
      </c>
      <c r="C242" s="32">
        <v>203</v>
      </c>
      <c r="D242" s="13"/>
      <c r="E242" s="13">
        <v>15762</v>
      </c>
      <c r="F242" s="13">
        <v>119</v>
      </c>
      <c r="G242" s="13">
        <v>45</v>
      </c>
    </row>
    <row r="243" spans="1:7" ht="12.75">
      <c r="A243"/>
      <c r="B243" s="13" t="s">
        <v>174</v>
      </c>
      <c r="C243" s="32">
        <v>203</v>
      </c>
      <c r="D243" s="13"/>
      <c r="E243" s="13">
        <v>18396</v>
      </c>
      <c r="F243" s="13">
        <v>103</v>
      </c>
      <c r="G243" s="13">
        <v>64</v>
      </c>
    </row>
    <row r="244" spans="1:7" ht="12.75">
      <c r="A244"/>
      <c r="B244" s="13" t="s">
        <v>175</v>
      </c>
      <c r="C244" s="32">
        <v>203</v>
      </c>
      <c r="D244" s="13"/>
      <c r="E244" s="13">
        <v>11725</v>
      </c>
      <c r="F244" s="13">
        <v>75</v>
      </c>
      <c r="G244" s="13">
        <v>49</v>
      </c>
    </row>
    <row r="245" spans="1:7" ht="12.75">
      <c r="A245"/>
      <c r="B245" s="13" t="s">
        <v>176</v>
      </c>
      <c r="C245" s="32">
        <v>203</v>
      </c>
      <c r="D245" s="13"/>
      <c r="E245" s="13">
        <v>5311</v>
      </c>
      <c r="F245" s="13">
        <v>111</v>
      </c>
      <c r="G245" s="13">
        <v>65</v>
      </c>
    </row>
    <row r="246" spans="1:7" ht="12.75">
      <c r="A246"/>
      <c r="B246" s="13" t="s">
        <v>177</v>
      </c>
      <c r="C246" s="32">
        <v>203</v>
      </c>
      <c r="D246" s="13"/>
      <c r="E246" s="13">
        <v>4626</v>
      </c>
      <c r="F246" s="13">
        <v>87</v>
      </c>
      <c r="G246" s="13">
        <v>48</v>
      </c>
    </row>
    <row r="247" spans="1:7" ht="12.75">
      <c r="A247"/>
      <c r="B247" s="13" t="s">
        <v>179</v>
      </c>
      <c r="C247" s="32">
        <v>203</v>
      </c>
      <c r="D247" s="13"/>
      <c r="E247" s="13">
        <v>5235</v>
      </c>
      <c r="F247" s="13">
        <v>2618</v>
      </c>
      <c r="G247" s="13">
        <v>1022</v>
      </c>
    </row>
    <row r="248" spans="1:7" ht="12.75">
      <c r="A248"/>
      <c r="B248" s="13" t="s">
        <v>178</v>
      </c>
      <c r="C248" s="32">
        <v>203</v>
      </c>
      <c r="D248" s="13"/>
      <c r="E248" s="13">
        <v>11589</v>
      </c>
      <c r="F248" s="13">
        <v>11589</v>
      </c>
      <c r="G248" s="13">
        <v>10078</v>
      </c>
    </row>
    <row r="249" spans="1:7" ht="12.75">
      <c r="A249"/>
      <c r="B249" s="13" t="s">
        <v>181</v>
      </c>
      <c r="C249" s="32">
        <v>203</v>
      </c>
      <c r="D249" s="13"/>
      <c r="E249" s="13">
        <v>10003</v>
      </c>
      <c r="F249" s="13">
        <v>133</v>
      </c>
      <c r="G249" s="13">
        <v>54</v>
      </c>
    </row>
    <row r="250" spans="1:7" ht="12.75">
      <c r="A250"/>
      <c r="B250" s="13" t="s">
        <v>180</v>
      </c>
      <c r="C250" s="32">
        <v>203</v>
      </c>
      <c r="D250" s="13"/>
      <c r="E250" s="13">
        <v>23257</v>
      </c>
      <c r="F250" s="13">
        <v>118</v>
      </c>
      <c r="G250" s="13">
        <v>52</v>
      </c>
    </row>
    <row r="251" spans="1:7" ht="12.75">
      <c r="A251"/>
      <c r="B251" s="13" t="s">
        <v>182</v>
      </c>
      <c r="C251" s="32">
        <v>203</v>
      </c>
      <c r="D251" s="13"/>
      <c r="E251" s="13">
        <v>12880</v>
      </c>
      <c r="F251" s="13">
        <v>107</v>
      </c>
      <c r="G251" s="13">
        <v>39</v>
      </c>
    </row>
    <row r="252" spans="1:7" ht="12.75">
      <c r="A252"/>
      <c r="B252" s="13" t="s">
        <v>183</v>
      </c>
      <c r="C252" s="13">
        <v>0</v>
      </c>
      <c r="D252" s="13"/>
      <c r="E252" s="13">
        <v>0</v>
      </c>
      <c r="F252" s="13">
        <v>0</v>
      </c>
      <c r="G252" s="13">
        <v>38</v>
      </c>
    </row>
    <row r="253" spans="1:7" ht="12.75">
      <c r="A253" s="7" t="s">
        <v>122</v>
      </c>
      <c r="B253" s="13"/>
      <c r="C253" s="13">
        <v>203</v>
      </c>
      <c r="D253" s="13"/>
      <c r="E253" s="13">
        <f>SUM(E221:E252)</f>
        <v>311507</v>
      </c>
      <c r="F253" s="13">
        <f>SUM(F221:F252)</f>
        <v>17325</v>
      </c>
      <c r="G253" s="13">
        <f>SUM(G221:G252)</f>
        <v>12597</v>
      </c>
    </row>
  </sheetData>
  <sheetProtection/>
  <mergeCells count="16">
    <mergeCell ref="D72:D73"/>
    <mergeCell ref="B6:B7"/>
    <mergeCell ref="D6:D7"/>
    <mergeCell ref="A5:E5"/>
    <mergeCell ref="B31:B32"/>
    <mergeCell ref="D31:D32"/>
    <mergeCell ref="B80:B81"/>
    <mergeCell ref="D80:D81"/>
    <mergeCell ref="E80:E81"/>
    <mergeCell ref="E6:E7"/>
    <mergeCell ref="E31:E32"/>
    <mergeCell ref="E64:E65"/>
    <mergeCell ref="E72:E73"/>
    <mergeCell ref="B64:B65"/>
    <mergeCell ref="D64:D65"/>
    <mergeCell ref="B72:B73"/>
  </mergeCells>
  <printOptions/>
  <pageMargins left="0.48" right="0.43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Anita</dc:creator>
  <cp:keywords/>
  <dc:description/>
  <cp:lastModifiedBy>.</cp:lastModifiedBy>
  <cp:lastPrinted>2016-03-30T13:19:11Z</cp:lastPrinted>
  <dcterms:created xsi:type="dcterms:W3CDTF">2005-08-28T13:55:20Z</dcterms:created>
  <dcterms:modified xsi:type="dcterms:W3CDTF">2016-04-05T20:48:20Z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