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gazd. és műsz. inf." sheetId="1" r:id="rId1"/>
  </sheets>
  <definedNames/>
  <calcPr fullCalcOnLoad="1"/>
</workbook>
</file>

<file path=xl/sharedStrings.xml><?xml version="1.0" encoding="utf-8"?>
<sst xmlns="http://schemas.openxmlformats.org/spreadsheetml/2006/main" count="546" uniqueCount="230">
  <si>
    <t>Sor-</t>
  </si>
  <si>
    <t>szám</t>
  </si>
  <si>
    <t>Megnevezés</t>
  </si>
  <si>
    <t>Mérték-</t>
  </si>
  <si>
    <t>egység</t>
  </si>
  <si>
    <t>1.</t>
  </si>
  <si>
    <t>A fűtési időszak átlaghőmérséklete</t>
  </si>
  <si>
    <t>°C</t>
  </si>
  <si>
    <t>2.</t>
  </si>
  <si>
    <t>Lakossági felhasználók számára értékesített fűtési célú hő</t>
  </si>
  <si>
    <t>GJ</t>
  </si>
  <si>
    <t>3.</t>
  </si>
  <si>
    <t>Lakossági felhasználók számára értékesített használati melegvíz felmelegítésére felhasznált hő</t>
  </si>
  <si>
    <t>5.</t>
  </si>
  <si>
    <t>Egyéb felhasználók számára értékesített hő</t>
  </si>
  <si>
    <t>6.</t>
  </si>
  <si>
    <t>Értékesített villamos energia mennyisége,</t>
  </si>
  <si>
    <t>MWh</t>
  </si>
  <si>
    <t>7.</t>
  </si>
  <si>
    <t>Lakossági felhasználók legalacsonyabb éves fűtési hőfogyasztással rendelkező tizedének átlagos éves fajlagos fogyasztása</t>
  </si>
  <si>
    <t>MJ/légm3</t>
  </si>
  <si>
    <t>8.</t>
  </si>
  <si>
    <t>Lakossági felhasználók legmagasabb éves fűtési hőfogyasztással rendelkező tizedének átlagos éves fajlagos fogyasztása</t>
  </si>
  <si>
    <t>9.</t>
  </si>
  <si>
    <t>Lakossági felhasználók számára kiszámlázott fűtési célú hő értékesítéséből származó fűtési alapdíj</t>
  </si>
  <si>
    <t>ezer Ft</t>
  </si>
  <si>
    <t>10.</t>
  </si>
  <si>
    <t>Lakossági felhasználók számára kiszámlázott használati melegvíz alapdíj</t>
  </si>
  <si>
    <t>11.</t>
  </si>
  <si>
    <t>Lakossági felhasználóktól származó, fűtési célra értékesített hő mennyiségétől függő árbevétel</t>
  </si>
  <si>
    <t>12.</t>
  </si>
  <si>
    <t>Lakossági felhasználóktól, használati melegvíz értékesítésből származó, az értékesített hő mennyiségétől függő árbevétel, víz- és csatornadíj nélkül</t>
  </si>
  <si>
    <t>13.</t>
  </si>
  <si>
    <t>Egyéb felhasználóktól, hő értékesítésből származó, az értékesített hő mennyiségétől független árbevétel</t>
  </si>
  <si>
    <t>14.</t>
  </si>
  <si>
    <t>Egyéb felhasználóktól, hő értékesítésből származó, az értékesített hő mennyiségétől függő árbevétel</t>
  </si>
  <si>
    <t>15.</t>
  </si>
  <si>
    <t>Villamosenergia-értékesítésből származó árbevétel</t>
  </si>
  <si>
    <t>16.</t>
  </si>
  <si>
    <t>A távhőszolgáltató nevén nyilvántartott, vízmérőn mért víz- és csatornadíjból származó árbevétel</t>
  </si>
  <si>
    <t>17.</t>
  </si>
  <si>
    <t>Központi költségvetésből származó állami támogatások</t>
  </si>
  <si>
    <t>18.</t>
  </si>
  <si>
    <t>Helyi önkormányzattól kapott támogatások</t>
  </si>
  <si>
    <t>19.</t>
  </si>
  <si>
    <t>Egyéb támogatások</t>
  </si>
  <si>
    <t>20.</t>
  </si>
  <si>
    <t>Egyéb árbevétel és egyéb bevétel</t>
  </si>
  <si>
    <t>21.</t>
  </si>
  <si>
    <t>Árbevétel és egyéb bevétel összesen</t>
  </si>
  <si>
    <t>II. táblázat</t>
  </si>
  <si>
    <t>Az előző két üzleti évben biztosított távhőszolgáltatás költségeire vonatkozó információk:</t>
  </si>
  <si>
    <t>Felhasznált energia mennyisége összesen:</t>
  </si>
  <si>
    <t>Saját tulajdonú berendezésekkel kapcsoltan termelt hő</t>
  </si>
  <si>
    <t>Saját kazánokból származó hő</t>
  </si>
  <si>
    <t>Egyéb forrásból származó saját termelésű hő (pl. geotermikus alapú)</t>
  </si>
  <si>
    <t>Távhőszolgáltató által előállított hő mennyisége összesen</t>
  </si>
  <si>
    <t>Távhőszolgáltató által vásárolt hő mennyisége összesen</t>
  </si>
  <si>
    <t>Távhőszolgáltató által hőtermelésre felhasznált összes energiahordozó mennyisége</t>
  </si>
  <si>
    <t>Felhasznált földgáz mennyisége</t>
  </si>
  <si>
    <t>Felhasznált szénhidrogén mennyisége</t>
  </si>
  <si>
    <t>Felhasznált megújuló energiaforrások mennyisége</t>
  </si>
  <si>
    <t>Felhasznált egyéb energia mennyisége</t>
  </si>
  <si>
    <t>Saját termelésű hő előállításának hőtermelésre eső költsége összesen:</t>
  </si>
  <si>
    <t>Felhasznált gáz teljesítmény díja</t>
  </si>
  <si>
    <t>Felhasznált gáz gázdíja</t>
  </si>
  <si>
    <t>Nem földgáztüzelés esetén a felhasznált energiahordozó összes költsége</t>
  </si>
  <si>
    <t>Saját termelésű hő előállításának egyéb elszámolt költsége</t>
  </si>
  <si>
    <t>Saját termelésű hő előállításának költsége összesen</t>
  </si>
  <si>
    <t>Vásárolt hő költsége összesen:</t>
  </si>
  <si>
    <t>Vásárolt hő teljesítménydíja</t>
  </si>
  <si>
    <t>Vásárolt hő energiadíja</t>
  </si>
  <si>
    <t>4.</t>
  </si>
  <si>
    <t>Hálózat üzemeltetés energia költsége összesen:</t>
  </si>
  <si>
    <t>Hálózat üzemeltetéshez felhasznált villamos energia költsége</t>
  </si>
  <si>
    <t>A távhőszolgáltatás energián kívüli költségei összesen:</t>
  </si>
  <si>
    <t>Értékcsökkenés</t>
  </si>
  <si>
    <t>Bérek és járulékai</t>
  </si>
  <si>
    <t>Távhőszolgáltatást terhelő nem felosztott költségek</t>
  </si>
  <si>
    <t>Távhőszolgáltatást terhelő pénzügyi költségek</t>
  </si>
  <si>
    <t>Egyéb költségek</t>
  </si>
  <si>
    <t>III. táblázat</t>
  </si>
  <si>
    <t>Az előző két üzleti évi teljesítmény gazdálkodásra vonatkozó információk:</t>
  </si>
  <si>
    <t>Lekötött földgáz teljesítmény</t>
  </si>
  <si>
    <t>mn3/h</t>
  </si>
  <si>
    <t>Az adott évben maximálisan igénybe vett földgáz teljesítmény</t>
  </si>
  <si>
    <t>Maximális távhőteljesítmény igény</t>
  </si>
  <si>
    <t>MW</t>
  </si>
  <si>
    <t>IV. táblázat</t>
  </si>
  <si>
    <t>Önkormányzati tulajdonban levő távhőszolgáltatók esetén az előző két üzleti évben támogatott jogi személyek neve és a támogatás összege:</t>
  </si>
  <si>
    <t>Szervezet neve</t>
  </si>
  <si>
    <t>V. táblázat</t>
  </si>
  <si>
    <t>Az előző két üzleti évben aktivált, a szolgáltató tulajdonában lévő beruházásokra vonatkozó információk:</t>
  </si>
  <si>
    <t>Távhőtermelő létesítmények beruházásainak aktivált értéke</t>
  </si>
  <si>
    <t>Felhasználói hőközpontok beruházásainak aktivált értéke</t>
  </si>
  <si>
    <t>Szolgáltatói hőközpontok beruházásainak aktivált értéke</t>
  </si>
  <si>
    <t>Termelői hőközpont beruházások aktivált értéke</t>
  </si>
  <si>
    <t>Aktivált beruházások keretében beszerzett hőközpontok száma</t>
  </si>
  <si>
    <t>db</t>
  </si>
  <si>
    <t>Távvezeték beruházások aktivált értéke</t>
  </si>
  <si>
    <t>Egyéb beruházások aktivált értéke</t>
  </si>
  <si>
    <t>Beruházások aktivált értéke összesen</t>
  </si>
  <si>
    <t>VI. táblázat</t>
  </si>
  <si>
    <t>Az előző üzleti év végére vonatkozó információk:</t>
  </si>
  <si>
    <t>Mértékegység</t>
  </si>
  <si>
    <t>A távhőszolgáltatási tevékenységhez kapcsolódó foglalkoztatott létszám</t>
  </si>
  <si>
    <t>fő</t>
  </si>
  <si>
    <t>Az általános közüzemi szerződés keretében ellátott lakossági díjfizetők száma</t>
  </si>
  <si>
    <t>Ebből a költségosztás alapján elszámoló lakossági díjfizetők száma</t>
  </si>
  <si>
    <t>Az ellátott nem lakossági felhasználók száma</t>
  </si>
  <si>
    <t>Az üzemeltetett távhővezetékek hossza</t>
  </si>
  <si>
    <t>km</t>
  </si>
  <si>
    <t>Felhasználói hőközponttal nem rendelkező épületek száma</t>
  </si>
  <si>
    <t>Felhasználói hőközponttal nem rendelkező épületekben levő lakossági díjfizetők száma</t>
  </si>
  <si>
    <t>VII. táblázat</t>
  </si>
  <si>
    <t>Távhőszolgáltató érdekeltségei más társaságokban:</t>
  </si>
  <si>
    <t>Cégnév</t>
  </si>
  <si>
    <t>Fő tevékenység</t>
  </si>
  <si>
    <t>Tulajdoni arány</t>
  </si>
  <si>
    <t>Előző évi árbevétel</t>
  </si>
  <si>
    <t>VIII. táblázat</t>
  </si>
  <si>
    <t>Az előző év végén hőközpontokban lekötött teljesítmény és költsége:</t>
  </si>
  <si>
    <t>Összesen</t>
  </si>
  <si>
    <t>IX. táblázat</t>
  </si>
  <si>
    <t>Az előző év végén az elszámolási mérések helyét jelentő hőközpontokban lekötött teljesítmény és költsége:</t>
  </si>
  <si>
    <t>X. táblázat</t>
  </si>
  <si>
    <t>Az előző évben az elszámolási mérések helyét jelentő hőközpontokban elszámolt fogyasztás:</t>
  </si>
  <si>
    <t>XI. táblázat</t>
  </si>
  <si>
    <t>Az előző évben az elszámolási mérések helyét jelentő hőközpontokban elszámolt fogyasztás költsége:</t>
  </si>
  <si>
    <t>1.1</t>
  </si>
  <si>
    <t>1.2.</t>
  </si>
  <si>
    <t>1.3</t>
  </si>
  <si>
    <t>1.4.</t>
  </si>
  <si>
    <t>1.5.</t>
  </si>
  <si>
    <t>1.6.</t>
  </si>
  <si>
    <t>1.6.1.</t>
  </si>
  <si>
    <t>1.6.2.</t>
  </si>
  <si>
    <t>1.6.3.</t>
  </si>
  <si>
    <t>1.6.4.</t>
  </si>
  <si>
    <t>2.1.</t>
  </si>
  <si>
    <t>2.2.</t>
  </si>
  <si>
    <t>2.3.</t>
  </si>
  <si>
    <t>2.4.</t>
  </si>
  <si>
    <t>2.5.</t>
  </si>
  <si>
    <t>3.1.</t>
  </si>
  <si>
    <t>3.2</t>
  </si>
  <si>
    <t>4.1</t>
  </si>
  <si>
    <t>5.1.</t>
  </si>
  <si>
    <t>5.2.</t>
  </si>
  <si>
    <t>5.3.</t>
  </si>
  <si>
    <t>5.4.</t>
  </si>
  <si>
    <t>5.5.</t>
  </si>
  <si>
    <t>C-3</t>
  </si>
  <si>
    <t>C-4</t>
  </si>
  <si>
    <t>C-5</t>
  </si>
  <si>
    <t>C-6/1</t>
  </si>
  <si>
    <t>C-6/2</t>
  </si>
  <si>
    <t>C-7/1</t>
  </si>
  <si>
    <t>C-7/2</t>
  </si>
  <si>
    <t>C-8/1</t>
  </si>
  <si>
    <t>C-8/2</t>
  </si>
  <si>
    <t>C-9/1</t>
  </si>
  <si>
    <t>C-9/2</t>
  </si>
  <si>
    <t>C-11</t>
  </si>
  <si>
    <t>C-12</t>
  </si>
  <si>
    <t>C-13</t>
  </si>
  <si>
    <t>C-14</t>
  </si>
  <si>
    <t>C-15 I.</t>
  </si>
  <si>
    <t>C-15 II.</t>
  </si>
  <si>
    <t>C-17</t>
  </si>
  <si>
    <t>M-1</t>
  </si>
  <si>
    <t>M-3</t>
  </si>
  <si>
    <t>M-5</t>
  </si>
  <si>
    <t>M-7</t>
  </si>
  <si>
    <t>H-2</t>
  </si>
  <si>
    <t>PV-3</t>
  </si>
  <si>
    <t>PV-4</t>
  </si>
  <si>
    <t>Hattyú u. 47</t>
  </si>
  <si>
    <t>Iskola</t>
  </si>
  <si>
    <t>Óvoda+bölcsöde</t>
  </si>
  <si>
    <t>Deákvári főúti kaz.ház</t>
  </si>
  <si>
    <t>Újhegyi úti kaz.ház</t>
  </si>
  <si>
    <t>Szent I. téri kaz.ház</t>
  </si>
  <si>
    <t>csal.ház</t>
  </si>
  <si>
    <t>Csal.ház</t>
  </si>
  <si>
    <t>az előzőben benne van</t>
  </si>
  <si>
    <t>4. melléklet a 157/2005. (VIII. 15.) Korm. rendelethez</t>
  </si>
  <si>
    <t>Gazdálkodásra vonatkozó gazdasági és műszaki információk</t>
  </si>
  <si>
    <t>I. táblázat</t>
  </si>
  <si>
    <t>Az előző két üzleti évben távhőszolgáltatással kapcsolatban elért, az eredmény-kimutatásban szereplő árbevételre és egyéb bevételekre vonatkozó információk (a felhasználóhoz legközelebb eső felhasználási mérő alapján):</t>
  </si>
  <si>
    <t>Elszámolási mérés helyét jelentő hőközpontok/hőfogadók egyéni azonosító jele (technikai kód)</t>
  </si>
  <si>
    <t>A Váci Távhő Kft-nek nincs érdekeltsége más társaságokban.</t>
  </si>
  <si>
    <t>Hőközponti/hőfogadói mérés alapján elszámolt díjfizetők száma (db)</t>
  </si>
  <si>
    <t>Egycsöves átfolyós rendszerű díjfizetők száma (db)</t>
  </si>
  <si>
    <t>Lekötött teljesítmény                  (MW)</t>
  </si>
  <si>
    <t>Fűtött légtérfogat (lm3)</t>
  </si>
  <si>
    <t>Éves alapdíj (ezer Ft)</t>
  </si>
  <si>
    <t>Hőközpont egyéni azonosító jele</t>
  </si>
  <si>
    <t>Hőközponti mérés alapján elszámolt díjfizetők száma (db)</t>
  </si>
  <si>
    <t>Fűtött légtérfogat (m3)</t>
  </si>
  <si>
    <t>Teljes elszámolt hő felhasználás (GJ)</t>
  </si>
  <si>
    <t>Elszámolt fűtési célú hő felhasználás     (GJ)</t>
  </si>
  <si>
    <t>Fűtéshez felhasznált 1 légköbméter átlagos hőmennyiség (MJ/légköbméter/év)</t>
  </si>
  <si>
    <t>Fűtési költségmegosztó (vagy mérő) alapján elszámolt díjfizetők száma (db)</t>
  </si>
  <si>
    <t>Melegvíz költségmegosztó (vagy mérő) alapján elszámolt díjfizetők száma (db)</t>
  </si>
  <si>
    <t>Fűtési napok száma (db)</t>
  </si>
  <si>
    <t>Felhasználó által igényelt épület hőmérséklet</t>
  </si>
  <si>
    <t>Díjfizetők fogyasztás mértéke alapján fizetett teljes költsége (ezer Ft)</t>
  </si>
  <si>
    <t>Egy díjfizető átlagos, fogyasztás mértékétől függő költsége (ezer Ft)</t>
  </si>
  <si>
    <t>Egy díjfizető átlagos állandó költsége (ezer Ft)</t>
  </si>
  <si>
    <t>2016 év</t>
  </si>
  <si>
    <t>C-10</t>
  </si>
  <si>
    <t>C-11/2</t>
  </si>
  <si>
    <t>M-2</t>
  </si>
  <si>
    <t>M-4</t>
  </si>
  <si>
    <t>M-6</t>
  </si>
  <si>
    <t>H-3</t>
  </si>
  <si>
    <t>H-4</t>
  </si>
  <si>
    <t>C-16</t>
  </si>
  <si>
    <t>H-1</t>
  </si>
  <si>
    <t>2017 év</t>
  </si>
  <si>
    <t>C-15/2</t>
  </si>
  <si>
    <t>HATTYÚ U</t>
  </si>
  <si>
    <t>ÓVODA</t>
  </si>
  <si>
    <t>ISKOLA</t>
  </si>
  <si>
    <t>ÚJHEGYI ÚT</t>
  </si>
  <si>
    <t>DEÁKVÁRI F</t>
  </si>
  <si>
    <t>SZENT I. 3</t>
  </si>
  <si>
    <t>CSAL-DI</t>
  </si>
  <si>
    <t>C15/1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</si>
</sst>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"/>
    <numFmt numFmtId="176" formatCode="0.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[$¥€-2]\ #\ ##,000_);[Red]\([$€-2]\ #\ ##,000\)"/>
  </numFmts>
  <fonts count="48">
    <font>
      <sz val="10"/>
      <name val="Arial CE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FF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75" fontId="1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 quotePrefix="1">
      <alignment horizontal="center" wrapText="1"/>
    </xf>
    <xf numFmtId="0" fontId="46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5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Rakonczai R&#243;bert\Dokumentumok\LEVELEK\2005\T&#225;vh&#337;\T&#225;vh&#337; t&#246;rv&#233;ny\KJK-KERSZ&#214;V Net Jogt&#225;r dokumentum_elemei\zar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209</xdr:row>
      <xdr:rowOff>0</xdr:rowOff>
    </xdr:from>
    <xdr:to>
      <xdr:col>0</xdr:col>
      <xdr:colOff>0</xdr:colOff>
      <xdr:row>209</xdr:row>
      <xdr:rowOff>28575</xdr:rowOff>
    </xdr:to>
    <xdr:pic>
      <xdr:nvPicPr>
        <xdr:cNvPr id="1" name="Picture 1" descr="C:\Documents and Settings\Rakonczai Róbert\Dokumentumok\LEVELEK\2005\Távhő\Távhő törvény\KJK-KERSZÖV Net Jogtár dokumentum_elemei\z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058727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8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9.125" style="16" customWidth="1"/>
    <col min="2" max="2" width="51.25390625" style="15" customWidth="1"/>
    <col min="3" max="3" width="16.125" style="15" customWidth="1"/>
    <col min="4" max="4" width="12.00390625" style="15" customWidth="1"/>
    <col min="5" max="5" width="14.00390625" style="15" customWidth="1"/>
    <col min="6" max="6" width="15.75390625" style="15" customWidth="1"/>
    <col min="7" max="7" width="12.00390625" style="15" customWidth="1"/>
    <col min="8" max="17" width="9.125" style="17" customWidth="1"/>
    <col min="18" max="16384" width="9.125" style="15" customWidth="1"/>
  </cols>
  <sheetData>
    <row r="1" spans="1:10" ht="12.75" customHeight="1">
      <c r="A1" s="14" t="s">
        <v>186</v>
      </c>
      <c r="D1" s="16"/>
      <c r="E1" s="16"/>
      <c r="F1" s="16"/>
      <c r="J1" s="18"/>
    </row>
    <row r="2" spans="1:10" ht="15.75">
      <c r="A2" s="19" t="s">
        <v>187</v>
      </c>
      <c r="D2" s="16"/>
      <c r="E2" s="16"/>
      <c r="F2" s="16"/>
      <c r="J2" s="18"/>
    </row>
    <row r="3" spans="1:10" ht="15.75">
      <c r="A3" s="7"/>
      <c r="D3" s="16"/>
      <c r="E3" s="16"/>
      <c r="F3" s="16"/>
      <c r="J3" s="18"/>
    </row>
    <row r="4" spans="1:10" ht="15.75">
      <c r="A4" s="20" t="s">
        <v>188</v>
      </c>
      <c r="D4" s="16"/>
      <c r="E4" s="16"/>
      <c r="F4" s="16"/>
      <c r="J4" s="18"/>
    </row>
    <row r="5" spans="1:10" ht="41.25" customHeight="1">
      <c r="A5" s="51" t="s">
        <v>189</v>
      </c>
      <c r="B5" s="51"/>
      <c r="C5" s="51"/>
      <c r="D5" s="51"/>
      <c r="E5" s="51"/>
      <c r="F5" s="21"/>
      <c r="J5" s="22"/>
    </row>
    <row r="6" spans="1:5" ht="15.75">
      <c r="A6" s="23" t="s">
        <v>0</v>
      </c>
      <c r="B6" s="49" t="s">
        <v>2</v>
      </c>
      <c r="C6" s="24" t="s">
        <v>3</v>
      </c>
      <c r="D6" s="47" t="s">
        <v>210</v>
      </c>
      <c r="E6" s="47" t="s">
        <v>220</v>
      </c>
    </row>
    <row r="7" spans="1:5" ht="15.75">
      <c r="A7" s="25" t="s">
        <v>1</v>
      </c>
      <c r="B7" s="50"/>
      <c r="C7" s="26" t="s">
        <v>4</v>
      </c>
      <c r="D7" s="48"/>
      <c r="E7" s="48"/>
    </row>
    <row r="8" spans="1:5" ht="15.75">
      <c r="A8" s="27" t="s">
        <v>5</v>
      </c>
      <c r="B8" s="28" t="s">
        <v>6</v>
      </c>
      <c r="C8" s="28" t="s">
        <v>7</v>
      </c>
      <c r="D8" s="1">
        <v>5.94</v>
      </c>
      <c r="E8" s="1">
        <v>5.14</v>
      </c>
    </row>
    <row r="9" spans="1:5" ht="22.5" customHeight="1">
      <c r="A9" s="27" t="s">
        <v>8</v>
      </c>
      <c r="B9" s="28" t="s">
        <v>9</v>
      </c>
      <c r="C9" s="28" t="s">
        <v>10</v>
      </c>
      <c r="D9" s="2">
        <v>80441.816588</v>
      </c>
      <c r="E9" s="2">
        <v>86244</v>
      </c>
    </row>
    <row r="10" spans="1:5" ht="31.5">
      <c r="A10" s="27" t="s">
        <v>11</v>
      </c>
      <c r="B10" s="28" t="s">
        <v>12</v>
      </c>
      <c r="C10" s="28" t="s">
        <v>10</v>
      </c>
      <c r="D10" s="2">
        <v>23969.399999999998</v>
      </c>
      <c r="E10" s="2">
        <v>23802</v>
      </c>
    </row>
    <row r="11" spans="1:5" ht="15.75">
      <c r="A11" s="27" t="s">
        <v>13</v>
      </c>
      <c r="B11" s="28" t="s">
        <v>14</v>
      </c>
      <c r="C11" s="28" t="s">
        <v>10</v>
      </c>
      <c r="D11" s="2">
        <v>5744.755768</v>
      </c>
      <c r="E11" s="2">
        <v>5171</v>
      </c>
    </row>
    <row r="12" spans="1:5" ht="15.75">
      <c r="A12" s="27" t="s">
        <v>15</v>
      </c>
      <c r="B12" s="28" t="s">
        <v>16</v>
      </c>
      <c r="C12" s="28" t="s">
        <v>17</v>
      </c>
      <c r="D12" s="3">
        <v>2.7</v>
      </c>
      <c r="E12" s="3">
        <v>2.55</v>
      </c>
    </row>
    <row r="13" spans="1:5" ht="47.25">
      <c r="A13" s="27" t="s">
        <v>18</v>
      </c>
      <c r="B13" s="28" t="s">
        <v>19</v>
      </c>
      <c r="C13" s="28" t="s">
        <v>20</v>
      </c>
      <c r="D13" s="1">
        <v>79.3</v>
      </c>
      <c r="E13" s="1">
        <v>93.3</v>
      </c>
    </row>
    <row r="14" spans="1:5" ht="33" customHeight="1">
      <c r="A14" s="27" t="s">
        <v>21</v>
      </c>
      <c r="B14" s="28" t="s">
        <v>22</v>
      </c>
      <c r="C14" s="28" t="s">
        <v>20</v>
      </c>
      <c r="D14" s="1">
        <v>282.3</v>
      </c>
      <c r="E14" s="1">
        <v>301</v>
      </c>
    </row>
    <row r="15" spans="1:5" ht="31.5">
      <c r="A15" s="27" t="s">
        <v>23</v>
      </c>
      <c r="B15" s="28" t="s">
        <v>24</v>
      </c>
      <c r="C15" s="28" t="s">
        <v>25</v>
      </c>
      <c r="D15" s="6">
        <v>130721.51999999999</v>
      </c>
      <c r="E15" s="6">
        <v>131475</v>
      </c>
    </row>
    <row r="16" spans="1:5" ht="31.5">
      <c r="A16" s="27" t="s">
        <v>26</v>
      </c>
      <c r="B16" s="28" t="s">
        <v>27</v>
      </c>
      <c r="C16" s="28" t="s">
        <v>25</v>
      </c>
      <c r="D16" s="4" t="s">
        <v>185</v>
      </c>
      <c r="E16" s="4" t="s">
        <v>185</v>
      </c>
    </row>
    <row r="17" spans="1:5" ht="31.5">
      <c r="A17" s="27" t="s">
        <v>28</v>
      </c>
      <c r="B17" s="28" t="s">
        <v>29</v>
      </c>
      <c r="C17" s="28" t="s">
        <v>25</v>
      </c>
      <c r="D17" s="3">
        <v>222870.38999999998</v>
      </c>
      <c r="E17" s="6">
        <v>237739</v>
      </c>
    </row>
    <row r="18" spans="1:5" ht="47.25">
      <c r="A18" s="27" t="s">
        <v>30</v>
      </c>
      <c r="B18" s="28" t="s">
        <v>31</v>
      </c>
      <c r="C18" s="28" t="s">
        <v>25</v>
      </c>
      <c r="D18" s="3">
        <v>65634.499</v>
      </c>
      <c r="E18" s="6">
        <v>65167</v>
      </c>
    </row>
    <row r="19" spans="1:5" ht="31.5">
      <c r="A19" s="27" t="s">
        <v>32</v>
      </c>
      <c r="B19" s="28" t="s">
        <v>33</v>
      </c>
      <c r="C19" s="28" t="s">
        <v>25</v>
      </c>
      <c r="D19" s="3">
        <v>13201.890000000001</v>
      </c>
      <c r="E19" s="6">
        <f>693+11545</f>
        <v>12238</v>
      </c>
    </row>
    <row r="20" spans="1:5" ht="31.5">
      <c r="A20" s="27" t="s">
        <v>34</v>
      </c>
      <c r="B20" s="28" t="s">
        <v>35</v>
      </c>
      <c r="C20" s="28" t="s">
        <v>25</v>
      </c>
      <c r="D20" s="3">
        <v>19206.79</v>
      </c>
      <c r="E20" s="6">
        <f>56+2229+1754+14109</f>
        <v>18148</v>
      </c>
    </row>
    <row r="21" spans="1:5" ht="15.75">
      <c r="A21" s="27" t="s">
        <v>36</v>
      </c>
      <c r="B21" s="28" t="s">
        <v>37</v>
      </c>
      <c r="C21" s="28" t="s">
        <v>25</v>
      </c>
      <c r="D21" s="3">
        <v>55.6</v>
      </c>
      <c r="E21" s="6">
        <f>34+32</f>
        <v>66</v>
      </c>
    </row>
    <row r="22" spans="1:5" ht="31.5">
      <c r="A22" s="27" t="s">
        <v>38</v>
      </c>
      <c r="B22" s="28" t="s">
        <v>39</v>
      </c>
      <c r="C22" s="28" t="s">
        <v>25</v>
      </c>
      <c r="D22" s="3">
        <v>27076.297</v>
      </c>
      <c r="E22" s="6">
        <f>26824+615+15</f>
        <v>27454</v>
      </c>
    </row>
    <row r="23" spans="1:5" ht="15.75">
      <c r="A23" s="27" t="s">
        <v>40</v>
      </c>
      <c r="B23" s="28" t="s">
        <v>41</v>
      </c>
      <c r="C23" s="28" t="s">
        <v>25</v>
      </c>
      <c r="D23" s="3">
        <v>97656.52</v>
      </c>
      <c r="E23" s="3">
        <v>51223</v>
      </c>
    </row>
    <row r="24" spans="1:5" ht="15.75">
      <c r="A24" s="27" t="s">
        <v>42</v>
      </c>
      <c r="B24" s="28" t="s">
        <v>43</v>
      </c>
      <c r="C24" s="28" t="s">
        <v>25</v>
      </c>
      <c r="D24" s="3">
        <v>2238.57</v>
      </c>
      <c r="E24" s="3">
        <v>0</v>
      </c>
    </row>
    <row r="25" spans="1:5" ht="15.75">
      <c r="A25" s="27" t="s">
        <v>44</v>
      </c>
      <c r="B25" s="28" t="s">
        <v>45</v>
      </c>
      <c r="C25" s="28" t="s">
        <v>25</v>
      </c>
      <c r="D25" s="3">
        <v>0</v>
      </c>
      <c r="E25" s="1">
        <v>0</v>
      </c>
    </row>
    <row r="26" spans="1:5" ht="15.75">
      <c r="A26" s="27" t="s">
        <v>46</v>
      </c>
      <c r="B26" s="28" t="s">
        <v>47</v>
      </c>
      <c r="C26" s="28" t="s">
        <v>25</v>
      </c>
      <c r="D26" s="3">
        <v>78047</v>
      </c>
      <c r="E26" s="6">
        <v>90009</v>
      </c>
    </row>
    <row r="27" spans="1:5" ht="15.75">
      <c r="A27" s="27" t="s">
        <v>48</v>
      </c>
      <c r="B27" s="28" t="s">
        <v>49</v>
      </c>
      <c r="C27" s="28" t="s">
        <v>25</v>
      </c>
      <c r="D27" s="3">
        <v>525987.556</v>
      </c>
      <c r="E27" s="6">
        <v>633519</v>
      </c>
    </row>
    <row r="28" spans="4:5" ht="15.75">
      <c r="D28" s="5"/>
      <c r="E28" s="5"/>
    </row>
    <row r="29" spans="1:5" ht="15.75">
      <c r="A29" s="20" t="s">
        <v>50</v>
      </c>
      <c r="D29" s="5"/>
      <c r="E29" s="5"/>
    </row>
    <row r="30" spans="1:5" ht="15.75">
      <c r="A30" s="19" t="s">
        <v>51</v>
      </c>
      <c r="D30" s="5"/>
      <c r="E30" s="5"/>
    </row>
    <row r="31" spans="1:5" ht="15.75">
      <c r="A31" s="29" t="s">
        <v>0</v>
      </c>
      <c r="B31" s="52"/>
      <c r="C31" s="27" t="s">
        <v>3</v>
      </c>
      <c r="D31" s="47" t="str">
        <f>D6</f>
        <v>2016 év</v>
      </c>
      <c r="E31" s="47" t="str">
        <f>E6</f>
        <v>2017 év</v>
      </c>
    </row>
    <row r="32" spans="1:5" ht="15.75">
      <c r="A32" s="29" t="s">
        <v>1</v>
      </c>
      <c r="B32" s="52"/>
      <c r="C32" s="27" t="s">
        <v>4</v>
      </c>
      <c r="D32" s="48"/>
      <c r="E32" s="48"/>
    </row>
    <row r="33" spans="1:12" ht="15.75">
      <c r="A33" s="30" t="s">
        <v>5</v>
      </c>
      <c r="B33" s="28" t="s">
        <v>52</v>
      </c>
      <c r="C33" s="28" t="s">
        <v>10</v>
      </c>
      <c r="D33" s="2">
        <v>131744.22</v>
      </c>
      <c r="E33" s="2">
        <v>122862.99169916385</v>
      </c>
      <c r="F33" s="31"/>
      <c r="G33" s="31"/>
      <c r="H33" s="32"/>
      <c r="J33" s="32"/>
      <c r="K33" s="32"/>
      <c r="L33" s="32"/>
    </row>
    <row r="34" spans="1:5" ht="15.75">
      <c r="A34" s="30" t="s">
        <v>129</v>
      </c>
      <c r="B34" s="28" t="s">
        <v>53</v>
      </c>
      <c r="C34" s="28" t="s">
        <v>10</v>
      </c>
      <c r="D34" s="3">
        <v>0</v>
      </c>
      <c r="E34" s="3">
        <v>0</v>
      </c>
    </row>
    <row r="35" spans="1:5" ht="15.75">
      <c r="A35" s="30" t="s">
        <v>130</v>
      </c>
      <c r="B35" s="28" t="s">
        <v>54</v>
      </c>
      <c r="C35" s="28" t="s">
        <v>10</v>
      </c>
      <c r="D35" s="2">
        <v>95091</v>
      </c>
      <c r="E35" s="2">
        <v>102916.99169916385</v>
      </c>
    </row>
    <row r="36" spans="1:5" ht="31.5">
      <c r="A36" s="30" t="s">
        <v>131</v>
      </c>
      <c r="B36" s="28" t="s">
        <v>55</v>
      </c>
      <c r="C36" s="28" t="s">
        <v>10</v>
      </c>
      <c r="D36" s="3">
        <v>0</v>
      </c>
      <c r="E36" s="3">
        <v>0</v>
      </c>
    </row>
    <row r="37" spans="1:5" ht="15.75">
      <c r="A37" s="30" t="s">
        <v>132</v>
      </c>
      <c r="B37" s="28" t="s">
        <v>56</v>
      </c>
      <c r="C37" s="28" t="s">
        <v>10</v>
      </c>
      <c r="D37" s="2">
        <v>95091</v>
      </c>
      <c r="E37" s="2">
        <v>102916.99169916385</v>
      </c>
    </row>
    <row r="38" spans="1:5" ht="15.75">
      <c r="A38" s="30" t="s">
        <v>133</v>
      </c>
      <c r="B38" s="28" t="s">
        <v>57</v>
      </c>
      <c r="C38" s="28" t="s">
        <v>10</v>
      </c>
      <c r="D38" s="2">
        <v>25052</v>
      </c>
      <c r="E38" s="2">
        <v>19946</v>
      </c>
    </row>
    <row r="39" spans="1:10" ht="31.5">
      <c r="A39" s="30" t="s">
        <v>134</v>
      </c>
      <c r="B39" s="28" t="s">
        <v>58</v>
      </c>
      <c r="C39" s="28" t="s">
        <v>10</v>
      </c>
      <c r="D39" s="2">
        <v>103457</v>
      </c>
      <c r="E39" s="2">
        <f>SUM(E37:E38)</f>
        <v>122862.99169916385</v>
      </c>
      <c r="F39" s="31"/>
      <c r="J39" s="32"/>
    </row>
    <row r="40" spans="1:5" ht="15.75">
      <c r="A40" s="30" t="s">
        <v>135</v>
      </c>
      <c r="B40" s="28" t="s">
        <v>59</v>
      </c>
      <c r="C40" s="28" t="s">
        <v>10</v>
      </c>
      <c r="D40" s="2">
        <v>103457</v>
      </c>
      <c r="E40" s="2">
        <v>111993.55864687744</v>
      </c>
    </row>
    <row r="41" spans="1:5" ht="15.75">
      <c r="A41" s="30" t="s">
        <v>136</v>
      </c>
      <c r="B41" s="28" t="s">
        <v>60</v>
      </c>
      <c r="C41" s="28" t="s">
        <v>10</v>
      </c>
      <c r="D41" s="2">
        <v>103457</v>
      </c>
      <c r="E41" s="2">
        <v>111993.55864687744</v>
      </c>
    </row>
    <row r="42" spans="1:5" ht="15.75">
      <c r="A42" s="30" t="s">
        <v>137</v>
      </c>
      <c r="B42" s="28" t="s">
        <v>61</v>
      </c>
      <c r="C42" s="28" t="s">
        <v>10</v>
      </c>
      <c r="D42" s="3">
        <v>0</v>
      </c>
      <c r="E42" s="3">
        <v>0</v>
      </c>
    </row>
    <row r="43" spans="1:10" ht="15.75">
      <c r="A43" s="30" t="s">
        <v>138</v>
      </c>
      <c r="B43" s="28" t="s">
        <v>62</v>
      </c>
      <c r="C43" s="28" t="s">
        <v>10</v>
      </c>
      <c r="D43" s="2">
        <v>3235.22</v>
      </c>
      <c r="E43" s="2">
        <v>3014.4853908000005</v>
      </c>
      <c r="F43" s="31"/>
      <c r="J43" s="32"/>
    </row>
    <row r="44" spans="1:5" ht="31.5">
      <c r="A44" s="30" t="s">
        <v>8</v>
      </c>
      <c r="B44" s="28" t="s">
        <v>63</v>
      </c>
      <c r="C44" s="28" t="s">
        <v>25</v>
      </c>
      <c r="D44" s="3">
        <v>331599.749</v>
      </c>
      <c r="E44" s="2">
        <f>SUM(E45:E48)</f>
        <v>305924</v>
      </c>
    </row>
    <row r="45" spans="1:5" ht="15.75">
      <c r="A45" s="30" t="s">
        <v>139</v>
      </c>
      <c r="B45" s="28" t="s">
        <v>64</v>
      </c>
      <c r="C45" s="28" t="s">
        <v>25</v>
      </c>
      <c r="D45" s="3">
        <v>60654.68</v>
      </c>
      <c r="E45" s="5">
        <v>51689</v>
      </c>
    </row>
    <row r="46" spans="1:5" ht="15.75">
      <c r="A46" s="30" t="s">
        <v>140</v>
      </c>
      <c r="B46" s="28" t="s">
        <v>65</v>
      </c>
      <c r="C46" s="28" t="s">
        <v>25</v>
      </c>
      <c r="D46" s="3">
        <v>270945.069</v>
      </c>
      <c r="E46" s="5">
        <v>254235</v>
      </c>
    </row>
    <row r="47" spans="1:5" ht="31.5">
      <c r="A47" s="30" t="s">
        <v>141</v>
      </c>
      <c r="B47" s="28" t="s">
        <v>66</v>
      </c>
      <c r="C47" s="28" t="s">
        <v>25</v>
      </c>
      <c r="D47" s="3">
        <v>0</v>
      </c>
      <c r="E47" s="3">
        <v>0</v>
      </c>
    </row>
    <row r="48" spans="1:5" ht="31.5">
      <c r="A48" s="30" t="s">
        <v>142</v>
      </c>
      <c r="B48" s="28" t="s">
        <v>67</v>
      </c>
      <c r="C48" s="28" t="s">
        <v>25</v>
      </c>
      <c r="D48" s="3">
        <v>0</v>
      </c>
      <c r="E48" s="3">
        <v>0</v>
      </c>
    </row>
    <row r="49" spans="1:5" ht="15.75">
      <c r="A49" s="30" t="s">
        <v>143</v>
      </c>
      <c r="B49" s="28" t="s">
        <v>68</v>
      </c>
      <c r="C49" s="28" t="s">
        <v>25</v>
      </c>
      <c r="D49" s="3">
        <v>331599.749</v>
      </c>
      <c r="E49" s="2">
        <f>SUM(E45:E48)</f>
        <v>305924</v>
      </c>
    </row>
    <row r="50" spans="1:5" ht="15.75">
      <c r="A50" s="30" t="s">
        <v>11</v>
      </c>
      <c r="B50" s="28" t="s">
        <v>69</v>
      </c>
      <c r="C50" s="28" t="s">
        <v>25</v>
      </c>
      <c r="D50" s="3">
        <v>59950.662000000004</v>
      </c>
      <c r="E50" s="2">
        <f>SUM(E51:E52)</f>
        <v>38956</v>
      </c>
    </row>
    <row r="51" spans="1:5" ht="15.75">
      <c r="A51" s="30" t="s">
        <v>144</v>
      </c>
      <c r="B51" s="28" t="s">
        <v>70</v>
      </c>
      <c r="C51" s="28" t="s">
        <v>25</v>
      </c>
      <c r="D51" s="3">
        <v>0</v>
      </c>
      <c r="E51" s="2">
        <v>0</v>
      </c>
    </row>
    <row r="52" spans="1:5" ht="15.75">
      <c r="A52" s="30" t="s">
        <v>145</v>
      </c>
      <c r="B52" s="28" t="s">
        <v>71</v>
      </c>
      <c r="C52" s="28" t="s">
        <v>25</v>
      </c>
      <c r="D52" s="3">
        <v>59950.662000000004</v>
      </c>
      <c r="E52" s="5">
        <v>38956</v>
      </c>
    </row>
    <row r="53" spans="1:5" ht="15.75">
      <c r="A53" s="30" t="s">
        <v>72</v>
      </c>
      <c r="B53" s="28" t="s">
        <v>73</v>
      </c>
      <c r="C53" s="28" t="s">
        <v>25</v>
      </c>
      <c r="D53" s="3">
        <v>21988.577</v>
      </c>
      <c r="E53" s="2">
        <f>SUM(E54)</f>
        <v>21562</v>
      </c>
    </row>
    <row r="54" spans="1:5" ht="31.5">
      <c r="A54" s="30" t="s">
        <v>146</v>
      </c>
      <c r="B54" s="28" t="s">
        <v>74</v>
      </c>
      <c r="C54" s="28" t="s">
        <v>25</v>
      </c>
      <c r="D54" s="3">
        <v>21988.577</v>
      </c>
      <c r="E54" s="2">
        <v>21562</v>
      </c>
    </row>
    <row r="55" spans="1:5" ht="15.75">
      <c r="A55" s="30" t="s">
        <v>13</v>
      </c>
      <c r="B55" s="28" t="s">
        <v>75</v>
      </c>
      <c r="C55" s="28" t="s">
        <v>25</v>
      </c>
      <c r="D55" s="3">
        <v>244457.463</v>
      </c>
      <c r="E55" s="3">
        <f>SUM(E56:E60)</f>
        <v>240366</v>
      </c>
    </row>
    <row r="56" spans="1:5" ht="15.75">
      <c r="A56" s="30" t="s">
        <v>147</v>
      </c>
      <c r="B56" s="28" t="s">
        <v>76</v>
      </c>
      <c r="C56" s="28" t="s">
        <v>25</v>
      </c>
      <c r="D56" s="3">
        <v>28717.199</v>
      </c>
      <c r="E56" s="6">
        <v>34299</v>
      </c>
    </row>
    <row r="57" spans="1:5" ht="15.75">
      <c r="A57" s="30" t="s">
        <v>148</v>
      </c>
      <c r="B57" s="28" t="s">
        <v>77</v>
      </c>
      <c r="C57" s="28" t="s">
        <v>25</v>
      </c>
      <c r="D57" s="3">
        <v>104766.264</v>
      </c>
      <c r="E57" s="6">
        <v>99952</v>
      </c>
    </row>
    <row r="58" spans="1:5" ht="15.75">
      <c r="A58" s="30" t="s">
        <v>149</v>
      </c>
      <c r="B58" s="28" t="s">
        <v>78</v>
      </c>
      <c r="C58" s="28" t="s">
        <v>25</v>
      </c>
      <c r="D58" s="3">
        <v>77003</v>
      </c>
      <c r="E58" s="6">
        <v>90793</v>
      </c>
    </row>
    <row r="59" spans="1:5" ht="15.75">
      <c r="A59" s="30" t="s">
        <v>150</v>
      </c>
      <c r="B59" s="28" t="s">
        <v>79</v>
      </c>
      <c r="C59" s="28" t="s">
        <v>25</v>
      </c>
      <c r="D59" s="3">
        <v>0</v>
      </c>
      <c r="E59" s="6">
        <v>0</v>
      </c>
    </row>
    <row r="60" spans="1:5" ht="15.75">
      <c r="A60" s="30" t="s">
        <v>151</v>
      </c>
      <c r="B60" s="28" t="s">
        <v>80</v>
      </c>
      <c r="C60" s="28" t="s">
        <v>25</v>
      </c>
      <c r="D60" s="3">
        <v>33971</v>
      </c>
      <c r="E60" s="6">
        <v>15322</v>
      </c>
    </row>
    <row r="61" spans="1:5" ht="15.75">
      <c r="A61" s="15"/>
      <c r="D61" s="5"/>
      <c r="E61" s="5"/>
    </row>
    <row r="62" spans="1:5" ht="15.75">
      <c r="A62" s="15"/>
      <c r="B62" s="33" t="s">
        <v>81</v>
      </c>
      <c r="D62" s="5"/>
      <c r="E62" s="5"/>
    </row>
    <row r="63" spans="1:5" ht="15.75">
      <c r="A63" s="15"/>
      <c r="B63" s="34" t="s">
        <v>82</v>
      </c>
      <c r="D63" s="5"/>
      <c r="E63" s="5"/>
    </row>
    <row r="64" spans="1:5" ht="12.75" customHeight="1">
      <c r="A64" s="15"/>
      <c r="B64" s="53"/>
      <c r="C64" s="27" t="s">
        <v>3</v>
      </c>
      <c r="D64" s="47" t="str">
        <f>D6</f>
        <v>2016 év</v>
      </c>
      <c r="E64" s="47" t="str">
        <f>E6</f>
        <v>2017 év</v>
      </c>
    </row>
    <row r="65" spans="1:5" ht="12.75" customHeight="1">
      <c r="A65" s="15"/>
      <c r="B65" s="53"/>
      <c r="C65" s="27" t="s">
        <v>4</v>
      </c>
      <c r="D65" s="48"/>
      <c r="E65" s="48"/>
    </row>
    <row r="66" spans="1:5" ht="15.75">
      <c r="A66" s="15"/>
      <c r="B66" s="28" t="s">
        <v>83</v>
      </c>
      <c r="C66" s="28" t="s">
        <v>84</v>
      </c>
      <c r="D66" s="3">
        <v>2002</v>
      </c>
      <c r="E66" s="3">
        <v>2002</v>
      </c>
    </row>
    <row r="67" spans="1:5" ht="31.5">
      <c r="A67" s="15"/>
      <c r="B67" s="28" t="s">
        <v>85</v>
      </c>
      <c r="C67" s="28" t="s">
        <v>84</v>
      </c>
      <c r="D67" s="3">
        <v>1620</v>
      </c>
      <c r="E67" s="3">
        <v>1620</v>
      </c>
    </row>
    <row r="68" spans="1:5" ht="15.75">
      <c r="A68" s="15"/>
      <c r="B68" s="28" t="s">
        <v>86</v>
      </c>
      <c r="C68" s="28" t="s">
        <v>87</v>
      </c>
      <c r="D68" s="3">
        <v>16</v>
      </c>
      <c r="E68" s="3">
        <v>16</v>
      </c>
    </row>
    <row r="69" spans="1:5" ht="15.75">
      <c r="A69" s="15"/>
      <c r="D69" s="5"/>
      <c r="E69" s="5"/>
    </row>
    <row r="70" spans="1:5" ht="15.75">
      <c r="A70" s="15"/>
      <c r="B70" s="33" t="s">
        <v>88</v>
      </c>
      <c r="D70" s="5"/>
      <c r="E70" s="5"/>
    </row>
    <row r="71" spans="1:5" ht="47.25">
      <c r="A71" s="15"/>
      <c r="B71" s="35" t="s">
        <v>89</v>
      </c>
      <c r="D71" s="5"/>
      <c r="E71" s="5"/>
    </row>
    <row r="72" spans="1:5" ht="15.75">
      <c r="A72" s="15"/>
      <c r="B72" s="54" t="s">
        <v>90</v>
      </c>
      <c r="C72" s="28" t="s">
        <v>3</v>
      </c>
      <c r="D72" s="47" t="str">
        <f>D6</f>
        <v>2016 év</v>
      </c>
      <c r="E72" s="47" t="str">
        <f>E6</f>
        <v>2017 év</v>
      </c>
    </row>
    <row r="73" spans="1:5" ht="15.75">
      <c r="A73" s="15"/>
      <c r="B73" s="54"/>
      <c r="C73" s="28" t="s">
        <v>4</v>
      </c>
      <c r="D73" s="48"/>
      <c r="E73" s="48"/>
    </row>
    <row r="74" spans="1:5" ht="15.75">
      <c r="A74" s="15"/>
      <c r="B74" s="9"/>
      <c r="C74" s="28" t="s">
        <v>25</v>
      </c>
      <c r="D74" s="3">
        <v>0</v>
      </c>
      <c r="E74" s="6">
        <v>0</v>
      </c>
    </row>
    <row r="75" spans="1:5" ht="15.75">
      <c r="A75" s="15"/>
      <c r="B75" s="10"/>
      <c r="C75" s="28" t="s">
        <v>25</v>
      </c>
      <c r="D75" s="3"/>
      <c r="E75" s="6"/>
    </row>
    <row r="76" spans="1:5" ht="15.75">
      <c r="A76" s="15"/>
      <c r="B76" s="10"/>
      <c r="C76" s="28" t="s">
        <v>25</v>
      </c>
      <c r="D76" s="3"/>
      <c r="E76" s="6"/>
    </row>
    <row r="77" spans="1:5" ht="15.75">
      <c r="A77" s="15"/>
      <c r="D77" s="5"/>
      <c r="E77" s="5"/>
    </row>
    <row r="78" spans="1:5" ht="15.75">
      <c r="A78" s="15"/>
      <c r="B78" s="33" t="s">
        <v>91</v>
      </c>
      <c r="D78" s="5"/>
      <c r="E78" s="5"/>
    </row>
    <row r="79" spans="1:5" ht="15.75">
      <c r="A79" s="15"/>
      <c r="B79" s="34" t="s">
        <v>92</v>
      </c>
      <c r="D79" s="5"/>
      <c r="E79" s="5"/>
    </row>
    <row r="80" spans="1:5" ht="15.75">
      <c r="A80" s="15"/>
      <c r="B80" s="53"/>
      <c r="C80" s="27" t="s">
        <v>3</v>
      </c>
      <c r="D80" s="47" t="str">
        <f>D6</f>
        <v>2016 év</v>
      </c>
      <c r="E80" s="47" t="str">
        <f>E6</f>
        <v>2017 év</v>
      </c>
    </row>
    <row r="81" spans="1:5" ht="15.75">
      <c r="A81" s="15"/>
      <c r="B81" s="53"/>
      <c r="C81" s="27" t="s">
        <v>4</v>
      </c>
      <c r="D81" s="48"/>
      <c r="E81" s="48"/>
    </row>
    <row r="82" spans="1:5" ht="31.5">
      <c r="A82" s="15"/>
      <c r="B82" s="28" t="s">
        <v>93</v>
      </c>
      <c r="C82" s="28" t="s">
        <v>25</v>
      </c>
      <c r="D82" s="3">
        <v>1745.386</v>
      </c>
      <c r="E82" s="6">
        <v>318</v>
      </c>
    </row>
    <row r="83" spans="1:5" ht="15.75">
      <c r="A83" s="15"/>
      <c r="B83" s="28" t="s">
        <v>94</v>
      </c>
      <c r="C83" s="28" t="s">
        <v>25</v>
      </c>
      <c r="D83" s="3">
        <v>60344.19</v>
      </c>
      <c r="E83" s="6">
        <v>45257</v>
      </c>
    </row>
    <row r="84" spans="1:5" ht="15.75">
      <c r="A84" s="15"/>
      <c r="B84" s="28" t="s">
        <v>95</v>
      </c>
      <c r="C84" s="28" t="s">
        <v>25</v>
      </c>
      <c r="D84" s="3">
        <v>0</v>
      </c>
      <c r="E84" s="6">
        <v>0</v>
      </c>
    </row>
    <row r="85" spans="1:5" ht="15.75">
      <c r="A85" s="15"/>
      <c r="B85" s="28" t="s">
        <v>96</v>
      </c>
      <c r="C85" s="28" t="s">
        <v>25</v>
      </c>
      <c r="D85" s="3">
        <v>0</v>
      </c>
      <c r="E85" s="6">
        <v>0</v>
      </c>
    </row>
    <row r="86" spans="1:5" ht="31.5">
      <c r="A86" s="15"/>
      <c r="B86" s="28" t="s">
        <v>97</v>
      </c>
      <c r="C86" s="28" t="s">
        <v>98</v>
      </c>
      <c r="D86" s="3">
        <v>7</v>
      </c>
      <c r="E86" s="3">
        <v>2</v>
      </c>
    </row>
    <row r="87" spans="1:5" ht="15.75">
      <c r="A87" s="15"/>
      <c r="B87" s="28" t="s">
        <v>99</v>
      </c>
      <c r="C87" s="28" t="s">
        <v>25</v>
      </c>
      <c r="D87" s="3">
        <v>87497.984</v>
      </c>
      <c r="E87" s="6">
        <v>14171</v>
      </c>
    </row>
    <row r="88" spans="1:5" ht="15.75">
      <c r="A88" s="15"/>
      <c r="B88" s="28" t="s">
        <v>100</v>
      </c>
      <c r="C88" s="28" t="s">
        <v>25</v>
      </c>
      <c r="D88" s="3">
        <v>1583</v>
      </c>
      <c r="E88" s="6">
        <v>1803</v>
      </c>
    </row>
    <row r="89" spans="1:5" ht="15.75">
      <c r="A89" s="15"/>
      <c r="B89" s="28" t="s">
        <v>101</v>
      </c>
      <c r="C89" s="28" t="s">
        <v>25</v>
      </c>
      <c r="D89" s="3">
        <v>151170.56</v>
      </c>
      <c r="E89" s="6">
        <v>61551</v>
      </c>
    </row>
    <row r="90" spans="1:5" ht="15.75">
      <c r="A90" s="15"/>
      <c r="D90" s="5"/>
      <c r="E90" s="5"/>
    </row>
    <row r="91" spans="1:5" ht="15.75">
      <c r="A91" s="15"/>
      <c r="B91" s="33" t="s">
        <v>102</v>
      </c>
      <c r="D91" s="5"/>
      <c r="E91" s="5"/>
    </row>
    <row r="92" spans="1:5" ht="15.75">
      <c r="A92" s="15"/>
      <c r="B92" s="34" t="s">
        <v>103</v>
      </c>
      <c r="D92" s="5"/>
      <c r="E92" s="5"/>
    </row>
    <row r="93" spans="1:5" ht="15.75">
      <c r="A93" s="15"/>
      <c r="B93" s="8"/>
      <c r="C93" s="27" t="s">
        <v>104</v>
      </c>
      <c r="D93" s="36" t="str">
        <f>D6</f>
        <v>2016 év</v>
      </c>
      <c r="E93" s="36" t="str">
        <f>E6</f>
        <v>2017 év</v>
      </c>
    </row>
    <row r="94" spans="1:5" ht="31.5">
      <c r="A94" s="15"/>
      <c r="B94" s="28" t="s">
        <v>105</v>
      </c>
      <c r="C94" s="28" t="s">
        <v>106</v>
      </c>
      <c r="D94" s="3">
        <v>28</v>
      </c>
      <c r="E94" s="3">
        <v>27</v>
      </c>
    </row>
    <row r="95" spans="1:5" ht="26.25" customHeight="1">
      <c r="A95" s="15"/>
      <c r="B95" s="28" t="s">
        <v>107</v>
      </c>
      <c r="C95" s="28" t="s">
        <v>98</v>
      </c>
      <c r="D95" s="3">
        <v>2714</v>
      </c>
      <c r="E95" s="3">
        <v>2768</v>
      </c>
    </row>
    <row r="96" spans="1:5" ht="31.5">
      <c r="A96" s="15"/>
      <c r="B96" s="28" t="s">
        <v>108</v>
      </c>
      <c r="C96" s="28" t="s">
        <v>98</v>
      </c>
      <c r="D96" s="3">
        <v>863</v>
      </c>
      <c r="E96" s="3">
        <v>863</v>
      </c>
    </row>
    <row r="97" spans="1:5" ht="15.75">
      <c r="A97" s="15"/>
      <c r="B97" s="28" t="s">
        <v>109</v>
      </c>
      <c r="C97" s="28" t="s">
        <v>98</v>
      </c>
      <c r="D97" s="3">
        <v>57</v>
      </c>
      <c r="E97" s="3">
        <v>3</v>
      </c>
    </row>
    <row r="98" spans="1:5" ht="15.75">
      <c r="A98" s="15"/>
      <c r="B98" s="28" t="s">
        <v>110</v>
      </c>
      <c r="C98" s="28" t="s">
        <v>111</v>
      </c>
      <c r="D98" s="3">
        <v>4.5</v>
      </c>
      <c r="E98" s="3">
        <v>4.5</v>
      </c>
    </row>
    <row r="99" spans="1:5" ht="18.75" customHeight="1">
      <c r="A99" s="15"/>
      <c r="B99" s="28" t="s">
        <v>112</v>
      </c>
      <c r="C99" s="28" t="s">
        <v>98</v>
      </c>
      <c r="D99" s="3">
        <v>17</v>
      </c>
      <c r="E99" s="3">
        <v>17</v>
      </c>
    </row>
    <row r="100" spans="1:5" ht="31.5">
      <c r="A100" s="15"/>
      <c r="B100" s="28" t="s">
        <v>113</v>
      </c>
      <c r="C100" s="28" t="s">
        <v>98</v>
      </c>
      <c r="D100" s="3">
        <v>803</v>
      </c>
      <c r="E100" s="3">
        <v>803</v>
      </c>
    </row>
    <row r="101" spans="1:5" ht="15.75">
      <c r="A101" s="15"/>
      <c r="D101" s="5"/>
      <c r="E101" s="5"/>
    </row>
    <row r="102" spans="1:5" ht="15.75">
      <c r="A102" s="15"/>
      <c r="B102" s="33" t="s">
        <v>114</v>
      </c>
      <c r="D102" s="5"/>
      <c r="E102" s="5"/>
    </row>
    <row r="103" spans="1:5" ht="15.75">
      <c r="A103" s="15"/>
      <c r="B103" s="34" t="s">
        <v>115</v>
      </c>
      <c r="D103" s="5"/>
      <c r="E103" s="5"/>
    </row>
    <row r="104" spans="1:5" ht="31.5">
      <c r="A104" s="15"/>
      <c r="B104" s="27" t="s">
        <v>116</v>
      </c>
      <c r="C104" s="27" t="s">
        <v>117</v>
      </c>
      <c r="D104" s="36" t="s">
        <v>118</v>
      </c>
      <c r="E104" s="36" t="s">
        <v>119</v>
      </c>
    </row>
    <row r="105" spans="1:5" ht="15.75">
      <c r="A105" s="15"/>
      <c r="B105" s="11" t="s">
        <v>191</v>
      </c>
      <c r="C105" s="37"/>
      <c r="D105" s="6">
        <v>0</v>
      </c>
      <c r="E105" s="6">
        <v>0</v>
      </c>
    </row>
    <row r="106" ht="15.75">
      <c r="A106" s="15"/>
    </row>
    <row r="107" ht="15.75">
      <c r="A107" s="38" t="s">
        <v>120</v>
      </c>
    </row>
    <row r="108" ht="15.75">
      <c r="A108" s="34" t="s">
        <v>121</v>
      </c>
    </row>
    <row r="109" spans="1:11" ht="69.75" customHeight="1">
      <c r="A109" s="8"/>
      <c r="B109" s="4" t="s">
        <v>190</v>
      </c>
      <c r="C109" s="4" t="s">
        <v>192</v>
      </c>
      <c r="D109" s="4" t="s">
        <v>193</v>
      </c>
      <c r="E109" s="4" t="s">
        <v>194</v>
      </c>
      <c r="F109" s="4" t="s">
        <v>195</v>
      </c>
      <c r="G109" s="4" t="s">
        <v>196</v>
      </c>
      <c r="J109" s="39"/>
      <c r="K109" s="39"/>
    </row>
    <row r="110" spans="1:7" ht="15.75">
      <c r="A110" s="12"/>
      <c r="B110" s="40" t="s">
        <v>152</v>
      </c>
      <c r="C110" s="40">
        <v>60</v>
      </c>
      <c r="D110" s="40"/>
      <c r="E110" s="40"/>
      <c r="F110" s="40">
        <v>8420</v>
      </c>
      <c r="G110" s="40">
        <v>3028</v>
      </c>
    </row>
    <row r="111" spans="1:7" ht="15.75">
      <c r="A111" s="13"/>
      <c r="B111" s="40" t="s">
        <v>153</v>
      </c>
      <c r="C111" s="40">
        <v>100</v>
      </c>
      <c r="D111" s="40"/>
      <c r="E111" s="40"/>
      <c r="F111" s="40">
        <v>13764</v>
      </c>
      <c r="G111" s="40">
        <v>4936</v>
      </c>
    </row>
    <row r="112" spans="1:7" ht="15.75">
      <c r="A112" s="12"/>
      <c r="B112" s="40" t="s">
        <v>154</v>
      </c>
      <c r="C112" s="40">
        <v>83</v>
      </c>
      <c r="D112" s="40">
        <v>83</v>
      </c>
      <c r="E112" s="40"/>
      <c r="F112" s="40">
        <v>12089</v>
      </c>
      <c r="G112" s="40">
        <v>4301</v>
      </c>
    </row>
    <row r="113" spans="1:7" ht="15.75">
      <c r="A113" s="13"/>
      <c r="B113" s="40" t="s">
        <v>155</v>
      </c>
      <c r="C113" s="40">
        <v>58</v>
      </c>
      <c r="D113" s="40">
        <v>58</v>
      </c>
      <c r="E113" s="40"/>
      <c r="F113" s="40">
        <v>8186</v>
      </c>
      <c r="G113" s="40">
        <v>2944</v>
      </c>
    </row>
    <row r="114" spans="1:7" ht="15.75">
      <c r="A114" s="12"/>
      <c r="B114" s="40" t="s">
        <v>156</v>
      </c>
      <c r="C114" s="40">
        <v>55</v>
      </c>
      <c r="D114" s="40">
        <v>55</v>
      </c>
      <c r="E114" s="40"/>
      <c r="F114" s="40">
        <v>7800</v>
      </c>
      <c r="G114" s="40">
        <v>2805</v>
      </c>
    </row>
    <row r="115" spans="1:7" ht="15.75">
      <c r="A115" s="12"/>
      <c r="B115" s="40" t="s">
        <v>157</v>
      </c>
      <c r="C115" s="40">
        <v>58</v>
      </c>
      <c r="D115" s="40">
        <v>58</v>
      </c>
      <c r="E115" s="40"/>
      <c r="F115" s="40">
        <v>8186</v>
      </c>
      <c r="G115" s="40">
        <v>2944</v>
      </c>
    </row>
    <row r="116" spans="1:7" ht="15.75">
      <c r="A116" s="12"/>
      <c r="B116" s="40" t="s">
        <v>158</v>
      </c>
      <c r="C116" s="40">
        <v>55</v>
      </c>
      <c r="D116" s="40">
        <v>55</v>
      </c>
      <c r="E116" s="40"/>
      <c r="F116" s="40">
        <v>7800</v>
      </c>
      <c r="G116" s="40">
        <v>2805</v>
      </c>
    </row>
    <row r="117" spans="1:7" ht="15.75">
      <c r="A117" s="12"/>
      <c r="B117" s="40" t="s">
        <v>159</v>
      </c>
      <c r="C117" s="40">
        <v>58</v>
      </c>
      <c r="D117" s="40">
        <v>58</v>
      </c>
      <c r="E117" s="40"/>
      <c r="F117" s="40">
        <v>8188</v>
      </c>
      <c r="G117" s="40">
        <v>2944</v>
      </c>
    </row>
    <row r="118" spans="1:7" ht="15.75">
      <c r="A118" s="12"/>
      <c r="B118" s="40" t="s">
        <v>160</v>
      </c>
      <c r="C118" s="40">
        <v>57</v>
      </c>
      <c r="D118" s="40">
        <v>57</v>
      </c>
      <c r="E118" s="40"/>
      <c r="F118" s="40">
        <v>7838</v>
      </c>
      <c r="G118" s="40">
        <v>2818</v>
      </c>
    </row>
    <row r="119" spans="1:7" ht="15.75">
      <c r="A119" s="12"/>
      <c r="B119" s="40" t="s">
        <v>161</v>
      </c>
      <c r="C119" s="40">
        <v>56</v>
      </c>
      <c r="D119" s="40">
        <v>56</v>
      </c>
      <c r="E119" s="40"/>
      <c r="F119" s="40">
        <v>7961</v>
      </c>
      <c r="G119" s="41">
        <v>2863</v>
      </c>
    </row>
    <row r="120" spans="1:7" ht="15.75">
      <c r="A120" s="12"/>
      <c r="B120" s="40" t="s">
        <v>211</v>
      </c>
      <c r="C120" s="40">
        <v>37</v>
      </c>
      <c r="D120" s="40"/>
      <c r="E120" s="40"/>
      <c r="F120" s="40">
        <v>4325</v>
      </c>
      <c r="G120" s="41">
        <v>1481.78825</v>
      </c>
    </row>
    <row r="121" spans="1:7" ht="15.75">
      <c r="A121" s="12"/>
      <c r="B121" s="40" t="s">
        <v>162</v>
      </c>
      <c r="C121" s="40">
        <v>61</v>
      </c>
      <c r="D121" s="40">
        <v>61</v>
      </c>
      <c r="E121" s="40"/>
      <c r="F121" s="40">
        <v>7994</v>
      </c>
      <c r="G121" s="41">
        <v>2738.82434</v>
      </c>
    </row>
    <row r="122" spans="1:7" ht="15.75">
      <c r="A122" s="12"/>
      <c r="B122" s="40" t="s">
        <v>163</v>
      </c>
      <c r="C122" s="40">
        <v>88</v>
      </c>
      <c r="D122" s="40"/>
      <c r="E122" s="40"/>
      <c r="F122" s="40">
        <v>13597</v>
      </c>
      <c r="G122" s="40">
        <v>4881</v>
      </c>
    </row>
    <row r="123" spans="1:7" ht="15.75">
      <c r="A123" s="12"/>
      <c r="B123" s="40" t="s">
        <v>164</v>
      </c>
      <c r="C123" s="40">
        <v>57</v>
      </c>
      <c r="D123" s="40"/>
      <c r="E123" s="40"/>
      <c r="F123" s="40">
        <v>8316</v>
      </c>
      <c r="G123" s="41">
        <v>2849.14476</v>
      </c>
    </row>
    <row r="124" spans="1:7" ht="15.75">
      <c r="A124" s="12"/>
      <c r="B124" s="40" t="s">
        <v>165</v>
      </c>
      <c r="C124" s="40">
        <v>45</v>
      </c>
      <c r="D124" s="40">
        <v>45</v>
      </c>
      <c r="E124" s="40"/>
      <c r="F124" s="40">
        <v>6311</v>
      </c>
      <c r="G124" s="41">
        <v>2162.21171</v>
      </c>
    </row>
    <row r="125" spans="1:7" ht="15.75">
      <c r="A125" s="12"/>
      <c r="B125" s="40" t="s">
        <v>166</v>
      </c>
      <c r="C125" s="40">
        <v>56</v>
      </c>
      <c r="D125" s="40"/>
      <c r="E125" s="40"/>
      <c r="F125" s="40">
        <v>8162</v>
      </c>
      <c r="G125" s="41">
        <v>2796.3828200000003</v>
      </c>
    </row>
    <row r="126" spans="1:7" ht="15.75">
      <c r="A126" s="12"/>
      <c r="B126" s="42" t="s">
        <v>167</v>
      </c>
      <c r="C126" s="40">
        <f>145-65</f>
        <v>80</v>
      </c>
      <c r="D126" s="40"/>
      <c r="E126" s="40"/>
      <c r="F126" s="40">
        <v>11600</v>
      </c>
      <c r="G126" s="41">
        <v>3974.276</v>
      </c>
    </row>
    <row r="127" spans="1:7" ht="15.75">
      <c r="A127" s="12"/>
      <c r="B127" s="40" t="s">
        <v>168</v>
      </c>
      <c r="C127" s="40">
        <v>122</v>
      </c>
      <c r="D127" s="40"/>
      <c r="E127" s="40"/>
      <c r="F127" s="40">
        <v>16323</v>
      </c>
      <c r="G127" s="41">
        <v>5592.42303</v>
      </c>
    </row>
    <row r="128" spans="1:7" ht="15.75">
      <c r="A128" s="12"/>
      <c r="B128" s="42" t="s">
        <v>218</v>
      </c>
      <c r="C128" s="40">
        <v>65</v>
      </c>
      <c r="D128" s="40"/>
      <c r="E128" s="40"/>
      <c r="F128" s="40">
        <v>9246</v>
      </c>
      <c r="G128" s="41">
        <v>3167.7720600000002</v>
      </c>
    </row>
    <row r="129" spans="1:7" ht="15.75">
      <c r="A129" s="12"/>
      <c r="B129" s="40" t="s">
        <v>170</v>
      </c>
      <c r="C129" s="40">
        <v>67</v>
      </c>
      <c r="D129" s="40"/>
      <c r="E129" s="40"/>
      <c r="F129" s="41">
        <v>25637</v>
      </c>
      <c r="G129" s="40">
        <v>9218</v>
      </c>
    </row>
    <row r="130" spans="1:7" ht="15.75">
      <c r="A130" s="12"/>
      <c r="B130" s="40" t="s">
        <v>213</v>
      </c>
      <c r="C130" s="40">
        <v>64</v>
      </c>
      <c r="D130" s="40"/>
      <c r="E130" s="40"/>
      <c r="F130" s="40">
        <v>7930</v>
      </c>
      <c r="G130" s="41">
        <v>2894</v>
      </c>
    </row>
    <row r="131" spans="1:7" ht="15.75">
      <c r="A131" s="12"/>
      <c r="B131" s="40" t="s">
        <v>171</v>
      </c>
      <c r="C131" s="40">
        <v>65</v>
      </c>
      <c r="D131" s="40"/>
      <c r="E131" s="40"/>
      <c r="F131" s="40">
        <v>8051</v>
      </c>
      <c r="G131" s="41">
        <v>2758.3531100000005</v>
      </c>
    </row>
    <row r="132" spans="1:7" ht="15.75">
      <c r="A132" s="12"/>
      <c r="B132" s="40" t="s">
        <v>214</v>
      </c>
      <c r="C132" s="40">
        <v>66</v>
      </c>
      <c r="D132" s="40"/>
      <c r="E132" s="40"/>
      <c r="F132" s="40">
        <v>8184</v>
      </c>
      <c r="G132" s="41">
        <v>2895</v>
      </c>
    </row>
    <row r="133" spans="1:7" ht="15.75">
      <c r="A133" s="12"/>
      <c r="B133" s="40" t="s">
        <v>172</v>
      </c>
      <c r="C133" s="40">
        <v>66</v>
      </c>
      <c r="D133" s="40"/>
      <c r="E133" s="40"/>
      <c r="F133" s="40">
        <v>8112</v>
      </c>
      <c r="G133" s="43">
        <v>2779.2523200000005</v>
      </c>
    </row>
    <row r="134" spans="1:7" ht="15.75">
      <c r="A134" s="12"/>
      <c r="B134" s="40" t="s">
        <v>212</v>
      </c>
      <c r="C134" s="40">
        <v>46</v>
      </c>
      <c r="D134" s="40"/>
      <c r="E134" s="40"/>
      <c r="F134" s="40">
        <v>6697</v>
      </c>
      <c r="G134" s="41">
        <v>2294.45917</v>
      </c>
    </row>
    <row r="135" spans="1:7" ht="15.75">
      <c r="A135" s="12"/>
      <c r="B135" s="40" t="s">
        <v>173</v>
      </c>
      <c r="C135" s="40">
        <v>66</v>
      </c>
      <c r="D135" s="40"/>
      <c r="E135" s="40"/>
      <c r="F135" s="40">
        <v>8184</v>
      </c>
      <c r="G135" s="40">
        <v>2943</v>
      </c>
    </row>
    <row r="136" spans="1:7" ht="15.75">
      <c r="A136" s="12"/>
      <c r="B136" s="40" t="s">
        <v>215</v>
      </c>
      <c r="C136" s="40">
        <v>66</v>
      </c>
      <c r="D136" s="40"/>
      <c r="E136" s="40"/>
      <c r="F136" s="40">
        <v>8184</v>
      </c>
      <c r="G136" s="40">
        <v>2943</v>
      </c>
    </row>
    <row r="137" spans="1:7" ht="15.75">
      <c r="A137" s="12"/>
      <c r="B137" s="42" t="s">
        <v>219</v>
      </c>
      <c r="C137" s="40">
        <v>44</v>
      </c>
      <c r="D137" s="40"/>
      <c r="E137" s="40"/>
      <c r="F137" s="40">
        <f>15864/2</f>
        <v>7932</v>
      </c>
      <c r="G137" s="44">
        <v>2856</v>
      </c>
    </row>
    <row r="138" spans="1:7" ht="15.75">
      <c r="A138" s="12"/>
      <c r="B138" s="40" t="s">
        <v>174</v>
      </c>
      <c r="C138" s="40">
        <v>44</v>
      </c>
      <c r="D138" s="40"/>
      <c r="E138" s="40"/>
      <c r="F138" s="40">
        <f>15864/2</f>
        <v>7932</v>
      </c>
      <c r="G138" s="40">
        <v>2856</v>
      </c>
    </row>
    <row r="139" spans="1:14" ht="15.75">
      <c r="A139" s="12"/>
      <c r="B139" s="40" t="s">
        <v>216</v>
      </c>
      <c r="C139" s="40">
        <v>44</v>
      </c>
      <c r="D139" s="40"/>
      <c r="E139" s="40"/>
      <c r="F139" s="40">
        <v>7932</v>
      </c>
      <c r="G139" s="41">
        <v>2856</v>
      </c>
      <c r="N139" s="32"/>
    </row>
    <row r="140" spans="1:14" ht="15.75">
      <c r="A140" s="12"/>
      <c r="B140" s="40" t="s">
        <v>217</v>
      </c>
      <c r="C140" s="40">
        <v>44</v>
      </c>
      <c r="D140" s="40"/>
      <c r="E140" s="40"/>
      <c r="F140" s="40">
        <v>7932</v>
      </c>
      <c r="G140" s="40">
        <v>2856</v>
      </c>
      <c r="N140" s="32"/>
    </row>
    <row r="141" spans="1:7" ht="15.75">
      <c r="A141" s="12"/>
      <c r="B141" s="40" t="s">
        <v>175</v>
      </c>
      <c r="C141" s="40">
        <v>161</v>
      </c>
      <c r="D141" s="40"/>
      <c r="E141" s="40"/>
      <c r="F141" s="40">
        <v>21212</v>
      </c>
      <c r="G141" s="40">
        <v>7627</v>
      </c>
    </row>
    <row r="142" spans="1:7" ht="15.75">
      <c r="A142" s="12"/>
      <c r="B142" s="40" t="s">
        <v>176</v>
      </c>
      <c r="C142" s="40">
        <v>54</v>
      </c>
      <c r="D142" s="40"/>
      <c r="E142" s="40"/>
      <c r="F142" s="40">
        <v>8816</v>
      </c>
      <c r="G142" s="40">
        <v>3142</v>
      </c>
    </row>
    <row r="143" spans="1:7" ht="15.75">
      <c r="A143" s="12"/>
      <c r="B143" s="40" t="s">
        <v>177</v>
      </c>
      <c r="C143" s="40">
        <v>53</v>
      </c>
      <c r="D143" s="40"/>
      <c r="E143" s="40"/>
      <c r="F143" s="40">
        <v>7056</v>
      </c>
      <c r="G143" s="40">
        <v>2566</v>
      </c>
    </row>
    <row r="144" spans="1:7" ht="15.75">
      <c r="A144" s="12"/>
      <c r="B144" s="40" t="s">
        <v>179</v>
      </c>
      <c r="C144" s="40">
        <v>2</v>
      </c>
      <c r="D144" s="40"/>
      <c r="E144" s="40"/>
      <c r="F144" s="40">
        <v>4397</v>
      </c>
      <c r="G144" s="40">
        <v>2044</v>
      </c>
    </row>
    <row r="145" spans="1:7" ht="15.75">
      <c r="A145" s="12"/>
      <c r="B145" s="40" t="s">
        <v>178</v>
      </c>
      <c r="C145" s="40">
        <v>1</v>
      </c>
      <c r="D145" s="40"/>
      <c r="E145" s="40"/>
      <c r="F145" s="40">
        <v>21675</v>
      </c>
      <c r="G145" s="40">
        <v>10078</v>
      </c>
    </row>
    <row r="146" spans="1:7" ht="15.75">
      <c r="A146" s="12"/>
      <c r="B146" s="40" t="s">
        <v>181</v>
      </c>
      <c r="C146" s="40">
        <v>75</v>
      </c>
      <c r="D146" s="40"/>
      <c r="E146" s="40"/>
      <c r="F146" s="40">
        <v>11095</v>
      </c>
      <c r="G146" s="40">
        <v>4021</v>
      </c>
    </row>
    <row r="147" spans="1:7" ht="15.75">
      <c r="A147" s="12"/>
      <c r="B147" s="40" t="s">
        <v>180</v>
      </c>
      <c r="C147" s="40">
        <v>197</v>
      </c>
      <c r="D147" s="40"/>
      <c r="E147" s="40"/>
      <c r="F147" s="40">
        <v>28494</v>
      </c>
      <c r="G147" s="40">
        <v>10243</v>
      </c>
    </row>
    <row r="148" spans="1:7" ht="15.75">
      <c r="A148" s="12"/>
      <c r="B148" s="40" t="s">
        <v>182</v>
      </c>
      <c r="C148" s="40">
        <v>120</v>
      </c>
      <c r="D148" s="40"/>
      <c r="E148" s="40"/>
      <c r="F148" s="40">
        <v>16568</v>
      </c>
      <c r="G148" s="40">
        <v>4562</v>
      </c>
    </row>
    <row r="149" spans="1:7" ht="15.75">
      <c r="A149" s="40"/>
      <c r="B149" s="40" t="s">
        <v>183</v>
      </c>
      <c r="C149" s="40">
        <v>1</v>
      </c>
      <c r="D149" s="40"/>
      <c r="E149" s="40"/>
      <c r="F149" s="40">
        <v>141</v>
      </c>
      <c r="G149" s="40">
        <v>38</v>
      </c>
    </row>
    <row r="150" spans="1:7" ht="15.75">
      <c r="A150" s="28" t="s">
        <v>122</v>
      </c>
      <c r="B150" s="37"/>
      <c r="C150" s="37">
        <f>SUM(C110:C149)</f>
        <v>2597</v>
      </c>
      <c r="D150" s="37">
        <f>SUM(D110:D149)</f>
        <v>586</v>
      </c>
      <c r="E150" s="37"/>
      <c r="F150" s="37">
        <f>SUM(F110:F149)</f>
        <v>408267</v>
      </c>
      <c r="G150" s="37">
        <f>SUM(G110:G149)</f>
        <v>146501.88757000002</v>
      </c>
    </row>
    <row r="151" ht="15.75">
      <c r="A151" s="15"/>
    </row>
    <row r="152" ht="15.75">
      <c r="A152" s="38" t="s">
        <v>123</v>
      </c>
    </row>
    <row r="153" ht="15.75">
      <c r="A153" s="34" t="s">
        <v>124</v>
      </c>
    </row>
    <row r="154" spans="1:7" ht="79.5" customHeight="1">
      <c r="A154" s="8"/>
      <c r="B154" s="45" t="s">
        <v>197</v>
      </c>
      <c r="C154" s="45" t="s">
        <v>198</v>
      </c>
      <c r="D154" s="45" t="s">
        <v>193</v>
      </c>
      <c r="E154" s="45" t="s">
        <v>194</v>
      </c>
      <c r="F154" s="45" t="s">
        <v>199</v>
      </c>
      <c r="G154" s="45" t="s">
        <v>196</v>
      </c>
    </row>
    <row r="155" spans="1:7" ht="15.75">
      <c r="A155" s="37" t="s">
        <v>152</v>
      </c>
      <c r="B155" s="37" t="s">
        <v>152</v>
      </c>
      <c r="C155" s="37">
        <v>60</v>
      </c>
      <c r="D155" s="40"/>
      <c r="E155" s="37"/>
      <c r="F155" s="37">
        <v>8420</v>
      </c>
      <c r="G155" s="37">
        <v>3028</v>
      </c>
    </row>
    <row r="156" spans="1:7" ht="15.75">
      <c r="A156" s="37" t="s">
        <v>153</v>
      </c>
      <c r="B156" s="37" t="s">
        <v>153</v>
      </c>
      <c r="C156" s="37">
        <v>100</v>
      </c>
      <c r="D156" s="40"/>
      <c r="E156" s="37"/>
      <c r="F156" s="37">
        <v>13764</v>
      </c>
      <c r="G156" s="37">
        <v>4936</v>
      </c>
    </row>
    <row r="157" spans="1:7" ht="15.75">
      <c r="A157" s="37" t="s">
        <v>154</v>
      </c>
      <c r="B157" s="37" t="s">
        <v>154</v>
      </c>
      <c r="C157" s="37">
        <v>83</v>
      </c>
      <c r="D157" s="40">
        <v>83</v>
      </c>
      <c r="E157" s="37"/>
      <c r="F157" s="37">
        <v>12089</v>
      </c>
      <c r="G157" s="37">
        <v>4301</v>
      </c>
    </row>
    <row r="158" spans="1:7" ht="15.75">
      <c r="A158" s="37" t="s">
        <v>155</v>
      </c>
      <c r="B158" s="37" t="s">
        <v>155</v>
      </c>
      <c r="C158" s="37">
        <v>58</v>
      </c>
      <c r="D158" s="40">
        <v>58</v>
      </c>
      <c r="E158" s="37"/>
      <c r="F158" s="37">
        <v>8186</v>
      </c>
      <c r="G158" s="37">
        <v>2944</v>
      </c>
    </row>
    <row r="159" spans="1:7" ht="15.75">
      <c r="A159" s="37" t="s">
        <v>156</v>
      </c>
      <c r="B159" s="37" t="s">
        <v>156</v>
      </c>
      <c r="C159" s="37">
        <v>55</v>
      </c>
      <c r="D159" s="40">
        <v>55</v>
      </c>
      <c r="E159" s="37"/>
      <c r="F159" s="37">
        <v>7800</v>
      </c>
      <c r="G159" s="37">
        <v>2805</v>
      </c>
    </row>
    <row r="160" spans="1:7" ht="15.75">
      <c r="A160" s="37" t="s">
        <v>157</v>
      </c>
      <c r="B160" s="37" t="s">
        <v>157</v>
      </c>
      <c r="C160" s="37">
        <v>58</v>
      </c>
      <c r="D160" s="40">
        <v>58</v>
      </c>
      <c r="E160" s="37"/>
      <c r="F160" s="37">
        <v>8186</v>
      </c>
      <c r="G160" s="37">
        <v>2944</v>
      </c>
    </row>
    <row r="161" spans="1:7" ht="15.75">
      <c r="A161" s="37" t="s">
        <v>158</v>
      </c>
      <c r="B161" s="37" t="s">
        <v>158</v>
      </c>
      <c r="C161" s="37">
        <v>55</v>
      </c>
      <c r="D161" s="40">
        <v>55</v>
      </c>
      <c r="E161" s="37"/>
      <c r="F161" s="37">
        <v>7800</v>
      </c>
      <c r="G161" s="37">
        <v>2805</v>
      </c>
    </row>
    <row r="162" spans="1:7" ht="15.75">
      <c r="A162" s="37" t="s">
        <v>159</v>
      </c>
      <c r="B162" s="37" t="s">
        <v>159</v>
      </c>
      <c r="C162" s="37">
        <v>58</v>
      </c>
      <c r="D162" s="40">
        <v>58</v>
      </c>
      <c r="E162" s="37"/>
      <c r="F162" s="37">
        <v>8188</v>
      </c>
      <c r="G162" s="37">
        <v>2944</v>
      </c>
    </row>
    <row r="163" spans="1:7" ht="15.75">
      <c r="A163" s="37" t="s">
        <v>160</v>
      </c>
      <c r="B163" s="37" t="s">
        <v>160</v>
      </c>
      <c r="C163" s="37">
        <v>57</v>
      </c>
      <c r="D163" s="40">
        <v>57</v>
      </c>
      <c r="E163" s="37"/>
      <c r="F163" s="37">
        <v>7838</v>
      </c>
      <c r="G163" s="37">
        <v>2818</v>
      </c>
    </row>
    <row r="164" spans="1:7" ht="15.75">
      <c r="A164" s="37" t="s">
        <v>161</v>
      </c>
      <c r="B164" s="37" t="s">
        <v>161</v>
      </c>
      <c r="C164" s="37">
        <v>56</v>
      </c>
      <c r="D164" s="40">
        <v>56</v>
      </c>
      <c r="E164" s="37"/>
      <c r="F164" s="37">
        <v>7961</v>
      </c>
      <c r="G164" s="37">
        <v>2863</v>
      </c>
    </row>
    <row r="165" spans="1:7" ht="15.75">
      <c r="A165" s="37" t="s">
        <v>162</v>
      </c>
      <c r="B165" s="37" t="s">
        <v>162</v>
      </c>
      <c r="C165" s="37">
        <v>61</v>
      </c>
      <c r="D165" s="40"/>
      <c r="E165" s="37"/>
      <c r="F165" s="37">
        <v>7994</v>
      </c>
      <c r="G165" s="37">
        <v>2875</v>
      </c>
    </row>
    <row r="166" spans="1:7" ht="15.75">
      <c r="A166" s="37" t="s">
        <v>211</v>
      </c>
      <c r="B166" s="37" t="s">
        <v>211</v>
      </c>
      <c r="C166" s="37">
        <v>37</v>
      </c>
      <c r="D166" s="40">
        <v>61</v>
      </c>
      <c r="E166" s="37"/>
      <c r="F166" s="37">
        <v>4362</v>
      </c>
      <c r="G166" s="37">
        <v>1569</v>
      </c>
    </row>
    <row r="167" spans="1:7" ht="15.75">
      <c r="A167" s="37" t="s">
        <v>163</v>
      </c>
      <c r="B167" s="37" t="s">
        <v>163</v>
      </c>
      <c r="C167" s="37">
        <v>88</v>
      </c>
      <c r="D167" s="40"/>
      <c r="E167" s="37"/>
      <c r="F167" s="37">
        <v>13597</v>
      </c>
      <c r="G167" s="37">
        <v>4881</v>
      </c>
    </row>
    <row r="168" spans="1:7" ht="15.75">
      <c r="A168" s="37" t="s">
        <v>212</v>
      </c>
      <c r="B168" s="37" t="s">
        <v>212</v>
      </c>
      <c r="C168" s="37">
        <v>47</v>
      </c>
      <c r="D168" s="40"/>
      <c r="E168" s="37"/>
      <c r="F168" s="37">
        <v>6697</v>
      </c>
      <c r="G168" s="37">
        <v>2408</v>
      </c>
    </row>
    <row r="169" spans="1:7" ht="15.75">
      <c r="A169" s="37" t="s">
        <v>164</v>
      </c>
      <c r="B169" s="37" t="s">
        <v>164</v>
      </c>
      <c r="C169" s="37">
        <v>56</v>
      </c>
      <c r="D169" s="40">
        <v>45</v>
      </c>
      <c r="E169" s="37"/>
      <c r="F169" s="37">
        <v>8277</v>
      </c>
      <c r="G169" s="37">
        <v>2976</v>
      </c>
    </row>
    <row r="170" spans="1:7" ht="15.75">
      <c r="A170" s="37" t="s">
        <v>165</v>
      </c>
      <c r="B170" s="37" t="s">
        <v>165</v>
      </c>
      <c r="C170" s="37">
        <v>47</v>
      </c>
      <c r="D170" s="37"/>
      <c r="E170" s="37"/>
      <c r="F170" s="37">
        <v>6371</v>
      </c>
      <c r="G170" s="37">
        <v>2275</v>
      </c>
    </row>
    <row r="171" spans="1:7" ht="15.75">
      <c r="A171" s="37" t="s">
        <v>166</v>
      </c>
      <c r="B171" s="37" t="s">
        <v>166</v>
      </c>
      <c r="C171" s="37">
        <v>56</v>
      </c>
      <c r="D171" s="37"/>
      <c r="E171" s="37"/>
      <c r="F171" s="37">
        <v>8036</v>
      </c>
      <c r="G171" s="37">
        <v>2890</v>
      </c>
    </row>
    <row r="172" spans="1:7" ht="15.75">
      <c r="A172" s="37" t="s">
        <v>229</v>
      </c>
      <c r="B172" s="37" t="s">
        <v>167</v>
      </c>
      <c r="C172" s="37">
        <v>80</v>
      </c>
      <c r="D172" s="37"/>
      <c r="E172" s="37"/>
      <c r="F172" s="37">
        <v>11600</v>
      </c>
      <c r="G172" s="37">
        <v>4171</v>
      </c>
    </row>
    <row r="173" spans="1:7" ht="15.75">
      <c r="A173" s="37" t="s">
        <v>221</v>
      </c>
      <c r="B173" s="37" t="s">
        <v>168</v>
      </c>
      <c r="C173" s="37">
        <v>122</v>
      </c>
      <c r="D173" s="37"/>
      <c r="E173" s="37"/>
      <c r="F173" s="37">
        <v>16359</v>
      </c>
      <c r="G173" s="37">
        <v>5873</v>
      </c>
    </row>
    <row r="174" spans="1:7" ht="15.75">
      <c r="A174" s="37" t="s">
        <v>218</v>
      </c>
      <c r="B174" s="37" t="s">
        <v>218</v>
      </c>
      <c r="C174" s="37">
        <v>65</v>
      </c>
      <c r="D174" s="37"/>
      <c r="E174" s="37"/>
      <c r="F174" s="37">
        <v>9305</v>
      </c>
      <c r="G174" s="37">
        <v>3346</v>
      </c>
    </row>
    <row r="175" spans="1:7" ht="15.75">
      <c r="A175" s="37" t="s">
        <v>169</v>
      </c>
      <c r="B175" s="37" t="s">
        <v>169</v>
      </c>
      <c r="C175" s="37">
        <v>199</v>
      </c>
      <c r="D175" s="37"/>
      <c r="E175" s="37"/>
      <c r="F175" s="37">
        <v>25637</v>
      </c>
      <c r="G175" s="37">
        <v>9153</v>
      </c>
    </row>
    <row r="176" spans="1:7" ht="15.75">
      <c r="A176" s="37" t="s">
        <v>170</v>
      </c>
      <c r="B176" s="37" t="s">
        <v>170</v>
      </c>
      <c r="C176" s="37">
        <v>65</v>
      </c>
      <c r="D176" s="37"/>
      <c r="E176" s="37"/>
      <c r="F176" s="37">
        <v>8048</v>
      </c>
      <c r="G176" s="37">
        <v>2894</v>
      </c>
    </row>
    <row r="177" spans="1:7" ht="15.75">
      <c r="A177" s="37" t="s">
        <v>213</v>
      </c>
      <c r="B177" s="37" t="s">
        <v>213</v>
      </c>
      <c r="C177" s="37">
        <v>66</v>
      </c>
      <c r="D177" s="37"/>
      <c r="E177" s="37"/>
      <c r="F177" s="37">
        <v>8184</v>
      </c>
      <c r="G177" s="37">
        <v>2943</v>
      </c>
    </row>
    <row r="178" spans="1:7" ht="15.75">
      <c r="A178" s="37" t="s">
        <v>171</v>
      </c>
      <c r="B178" s="37" t="s">
        <v>171</v>
      </c>
      <c r="C178" s="37">
        <v>65</v>
      </c>
      <c r="D178" s="37"/>
      <c r="E178" s="37"/>
      <c r="F178" s="37">
        <v>8051</v>
      </c>
      <c r="G178" s="37">
        <v>2895</v>
      </c>
    </row>
    <row r="179" spans="1:7" ht="15.75">
      <c r="A179" s="37" t="s">
        <v>214</v>
      </c>
      <c r="B179" s="37" t="s">
        <v>214</v>
      </c>
      <c r="C179" s="37">
        <v>66</v>
      </c>
      <c r="D179" s="37"/>
      <c r="E179" s="37"/>
      <c r="F179" s="37">
        <v>8184</v>
      </c>
      <c r="G179" s="37">
        <v>2943</v>
      </c>
    </row>
    <row r="180" spans="1:7" ht="15.75">
      <c r="A180" s="37" t="s">
        <v>172</v>
      </c>
      <c r="B180" s="37" t="s">
        <v>172</v>
      </c>
      <c r="C180" s="37">
        <v>65</v>
      </c>
      <c r="D180" s="37"/>
      <c r="E180" s="37"/>
      <c r="F180" s="37">
        <v>8206</v>
      </c>
      <c r="G180" s="37">
        <v>2951</v>
      </c>
    </row>
    <row r="181" spans="1:7" ht="15.75">
      <c r="A181" s="37" t="s">
        <v>215</v>
      </c>
      <c r="B181" s="37" t="s">
        <v>215</v>
      </c>
      <c r="C181" s="37">
        <v>66</v>
      </c>
      <c r="D181" s="37"/>
      <c r="E181" s="37"/>
      <c r="F181" s="37">
        <v>8184</v>
      </c>
      <c r="G181" s="37">
        <v>2943</v>
      </c>
    </row>
    <row r="182" spans="1:7" ht="15.75">
      <c r="A182" s="37" t="s">
        <v>173</v>
      </c>
      <c r="B182" s="37" t="s">
        <v>173</v>
      </c>
      <c r="C182" s="37">
        <v>66</v>
      </c>
      <c r="D182" s="37"/>
      <c r="E182" s="37"/>
      <c r="F182" s="37">
        <v>8184</v>
      </c>
      <c r="G182" s="37">
        <v>2943</v>
      </c>
    </row>
    <row r="183" spans="1:7" ht="15.75">
      <c r="A183" s="37" t="s">
        <v>219</v>
      </c>
      <c r="B183" s="37" t="s">
        <v>219</v>
      </c>
      <c r="C183" s="37">
        <v>44</v>
      </c>
      <c r="D183" s="37"/>
      <c r="E183" s="37"/>
      <c r="F183" s="37">
        <v>7932</v>
      </c>
      <c r="G183" s="37">
        <v>2852</v>
      </c>
    </row>
    <row r="184" spans="1:7" ht="15.75">
      <c r="A184" s="37" t="s">
        <v>174</v>
      </c>
      <c r="B184" s="37" t="s">
        <v>174</v>
      </c>
      <c r="C184" s="37">
        <v>44</v>
      </c>
      <c r="D184" s="37"/>
      <c r="E184" s="37"/>
      <c r="F184" s="37">
        <v>7932</v>
      </c>
      <c r="G184" s="37">
        <v>2852</v>
      </c>
    </row>
    <row r="185" spans="1:7" ht="15.75">
      <c r="A185" s="37" t="s">
        <v>216</v>
      </c>
      <c r="B185" s="37" t="s">
        <v>216</v>
      </c>
      <c r="C185" s="37">
        <v>45</v>
      </c>
      <c r="D185" s="37"/>
      <c r="E185" s="37"/>
      <c r="F185" s="37">
        <v>7932</v>
      </c>
      <c r="G185" s="37">
        <v>2856</v>
      </c>
    </row>
    <row r="186" spans="1:7" ht="15.75">
      <c r="A186" s="37" t="s">
        <v>217</v>
      </c>
      <c r="B186" s="37" t="s">
        <v>217</v>
      </c>
      <c r="C186" s="37">
        <v>45</v>
      </c>
      <c r="D186" s="37"/>
      <c r="E186" s="37"/>
      <c r="F186" s="37">
        <v>7932</v>
      </c>
      <c r="G186" s="37">
        <v>2856</v>
      </c>
    </row>
    <row r="187" spans="1:7" ht="15.75">
      <c r="A187" s="37" t="s">
        <v>175</v>
      </c>
      <c r="B187" s="37" t="s">
        <v>175</v>
      </c>
      <c r="C187" s="37">
        <v>156</v>
      </c>
      <c r="D187" s="37"/>
      <c r="E187" s="37"/>
      <c r="F187" s="37">
        <v>21200</v>
      </c>
      <c r="G187" s="37">
        <v>7574</v>
      </c>
    </row>
    <row r="188" spans="1:7" ht="15.75">
      <c r="A188" s="37" t="s">
        <v>176</v>
      </c>
      <c r="B188" s="37" t="s">
        <v>176</v>
      </c>
      <c r="C188" s="37">
        <v>48</v>
      </c>
      <c r="D188" s="37"/>
      <c r="E188" s="37"/>
      <c r="F188" s="37">
        <v>8816</v>
      </c>
      <c r="G188" s="37">
        <v>3142</v>
      </c>
    </row>
    <row r="189" spans="1:7" ht="15.75">
      <c r="A189" s="37" t="s">
        <v>222</v>
      </c>
      <c r="B189" s="37" t="s">
        <v>177</v>
      </c>
      <c r="C189" s="37">
        <v>53</v>
      </c>
      <c r="D189" s="37"/>
      <c r="E189" s="37"/>
      <c r="F189" s="37">
        <v>7056</v>
      </c>
      <c r="G189" s="37">
        <v>2537</v>
      </c>
    </row>
    <row r="190" spans="1:7" ht="15.75">
      <c r="A190" s="37" t="s">
        <v>223</v>
      </c>
      <c r="B190" s="37" t="s">
        <v>179</v>
      </c>
      <c r="C190" s="37">
        <v>2</v>
      </c>
      <c r="D190" s="37"/>
      <c r="E190" s="37"/>
      <c r="F190" s="37">
        <v>4397</v>
      </c>
      <c r="G190" s="37">
        <v>2044</v>
      </c>
    </row>
    <row r="191" spans="1:7" ht="15.75">
      <c r="A191" s="37" t="s">
        <v>224</v>
      </c>
      <c r="B191" s="37" t="s">
        <v>178</v>
      </c>
      <c r="C191" s="37">
        <v>1</v>
      </c>
      <c r="D191" s="37"/>
      <c r="E191" s="37"/>
      <c r="F191" s="37">
        <v>21675</v>
      </c>
      <c r="G191" s="37">
        <v>10078</v>
      </c>
    </row>
    <row r="192" spans="1:7" ht="15.75">
      <c r="A192" s="37" t="s">
        <v>225</v>
      </c>
      <c r="B192" s="37" t="s">
        <v>181</v>
      </c>
      <c r="C192" s="37">
        <v>75</v>
      </c>
      <c r="D192" s="37"/>
      <c r="E192" s="37"/>
      <c r="F192" s="37">
        <v>11095</v>
      </c>
      <c r="G192" s="37">
        <v>4011</v>
      </c>
    </row>
    <row r="193" spans="1:7" ht="15.75">
      <c r="A193" s="37" t="s">
        <v>226</v>
      </c>
      <c r="B193" s="37" t="s">
        <v>180</v>
      </c>
      <c r="C193" s="37">
        <v>198</v>
      </c>
      <c r="D193" s="37"/>
      <c r="E193" s="37"/>
      <c r="F193" s="37">
        <v>28553</v>
      </c>
      <c r="G193" s="37">
        <v>10246</v>
      </c>
    </row>
    <row r="194" spans="1:7" ht="15.75">
      <c r="A194" s="37" t="s">
        <v>227</v>
      </c>
      <c r="B194" s="37" t="s">
        <v>182</v>
      </c>
      <c r="C194" s="37">
        <v>120</v>
      </c>
      <c r="D194" s="37"/>
      <c r="E194" s="37"/>
      <c r="F194" s="37">
        <v>16568</v>
      </c>
      <c r="G194" s="37">
        <v>4498</v>
      </c>
    </row>
    <row r="195" spans="1:7" ht="15.75">
      <c r="A195" s="37" t="s">
        <v>228</v>
      </c>
      <c r="B195" s="37" t="s">
        <v>183</v>
      </c>
      <c r="C195" s="37">
        <v>1</v>
      </c>
      <c r="D195" s="37"/>
      <c r="E195" s="37"/>
      <c r="F195" s="37">
        <v>141</v>
      </c>
      <c r="G195" s="37">
        <v>38</v>
      </c>
    </row>
    <row r="196" spans="1:7" ht="15.75">
      <c r="A196" s="28" t="s">
        <v>122</v>
      </c>
      <c r="B196" s="37"/>
      <c r="C196" s="37">
        <v>2789</v>
      </c>
      <c r="D196" s="37">
        <f>SUM(D156:D195)</f>
        <v>586</v>
      </c>
      <c r="E196" s="37"/>
      <c r="F196" s="37">
        <v>416737</v>
      </c>
      <c r="G196" s="37">
        <v>150901</v>
      </c>
    </row>
    <row r="197" ht="15.75">
      <c r="A197" s="15"/>
    </row>
    <row r="198" ht="15.75">
      <c r="A198" s="38" t="s">
        <v>125</v>
      </c>
    </row>
    <row r="199" ht="15.75">
      <c r="A199" s="34" t="s">
        <v>126</v>
      </c>
    </row>
    <row r="200" spans="1:7" ht="126">
      <c r="A200" s="8"/>
      <c r="B200" s="45" t="s">
        <v>197</v>
      </c>
      <c r="C200" s="45" t="s">
        <v>200</v>
      </c>
      <c r="D200" s="45" t="s">
        <v>201</v>
      </c>
      <c r="E200" s="45" t="s">
        <v>202</v>
      </c>
      <c r="F200" s="45" t="s">
        <v>203</v>
      </c>
      <c r="G200" s="45" t="s">
        <v>204</v>
      </c>
    </row>
    <row r="201" spans="1:7" ht="15.75">
      <c r="A201" s="37" t="s">
        <v>152</v>
      </c>
      <c r="B201" s="37" t="s">
        <v>152</v>
      </c>
      <c r="C201" s="37">
        <v>1808.577</v>
      </c>
      <c r="D201" s="37">
        <v>1298.48</v>
      </c>
      <c r="E201" s="37">
        <v>154.2</v>
      </c>
      <c r="F201" s="40">
        <v>60</v>
      </c>
      <c r="G201" s="37">
        <v>60</v>
      </c>
    </row>
    <row r="202" spans="1:7" ht="15.75">
      <c r="A202" s="37" t="s">
        <v>153</v>
      </c>
      <c r="B202" s="37" t="s">
        <v>153</v>
      </c>
      <c r="C202" s="37">
        <v>3100.487</v>
      </c>
      <c r="D202" s="37">
        <v>2316.005</v>
      </c>
      <c r="E202" s="37">
        <v>168.3</v>
      </c>
      <c r="F202" s="40">
        <v>100</v>
      </c>
      <c r="G202" s="37">
        <v>93</v>
      </c>
    </row>
    <row r="203" spans="1:7" ht="15.75">
      <c r="A203" s="37" t="s">
        <v>154</v>
      </c>
      <c r="B203" s="37" t="s">
        <v>154</v>
      </c>
      <c r="C203" s="37">
        <v>3417.529</v>
      </c>
      <c r="D203" s="37">
        <v>2871.544</v>
      </c>
      <c r="E203" s="37">
        <v>237.5</v>
      </c>
      <c r="F203" s="40"/>
      <c r="G203" s="37">
        <v>82</v>
      </c>
    </row>
    <row r="204" spans="1:7" ht="15.75">
      <c r="A204" s="37" t="s">
        <v>155</v>
      </c>
      <c r="B204" s="37" t="s">
        <v>155</v>
      </c>
      <c r="C204" s="37">
        <v>2423.426</v>
      </c>
      <c r="D204" s="37">
        <v>1868.646</v>
      </c>
      <c r="E204" s="37">
        <v>228.3</v>
      </c>
      <c r="F204" s="40"/>
      <c r="G204" s="37">
        <v>56</v>
      </c>
    </row>
    <row r="205" spans="1:7" ht="15.75">
      <c r="A205" s="37" t="s">
        <v>156</v>
      </c>
      <c r="B205" s="37" t="s">
        <v>156</v>
      </c>
      <c r="C205" s="37">
        <v>2767.912</v>
      </c>
      <c r="D205" s="37">
        <v>2275.92</v>
      </c>
      <c r="E205" s="37">
        <v>291.8</v>
      </c>
      <c r="F205" s="40"/>
      <c r="G205" s="37">
        <v>54</v>
      </c>
    </row>
    <row r="206" spans="1:7" ht="15.75">
      <c r="A206" s="37" t="s">
        <v>157</v>
      </c>
      <c r="B206" s="37" t="s">
        <v>157</v>
      </c>
      <c r="C206" s="37">
        <v>2714.985</v>
      </c>
      <c r="D206" s="37">
        <v>2208.468</v>
      </c>
      <c r="E206" s="37">
        <v>269.8</v>
      </c>
      <c r="F206" s="40"/>
      <c r="G206" s="37">
        <v>57</v>
      </c>
    </row>
    <row r="207" spans="1:7" ht="15.75">
      <c r="A207" s="37" t="s">
        <v>158</v>
      </c>
      <c r="B207" s="37" t="s">
        <v>158</v>
      </c>
      <c r="C207" s="37">
        <v>2359.866</v>
      </c>
      <c r="D207" s="37">
        <v>1877.705</v>
      </c>
      <c r="E207" s="37">
        <v>240.7</v>
      </c>
      <c r="F207" s="40"/>
      <c r="G207" s="37">
        <v>52</v>
      </c>
    </row>
    <row r="208" spans="1:7" ht="15.75">
      <c r="A208" s="37" t="s">
        <v>159</v>
      </c>
      <c r="B208" s="37" t="s">
        <v>159</v>
      </c>
      <c r="C208" s="37">
        <v>2689.718</v>
      </c>
      <c r="D208" s="37">
        <v>2172.368</v>
      </c>
      <c r="E208" s="37">
        <v>265.3</v>
      </c>
      <c r="F208" s="40"/>
      <c r="G208" s="37">
        <v>57</v>
      </c>
    </row>
    <row r="209" spans="1:7" ht="15.75">
      <c r="A209" s="37" t="s">
        <v>160</v>
      </c>
      <c r="B209" s="37" t="s">
        <v>160</v>
      </c>
      <c r="C209" s="37">
        <v>2452.216</v>
      </c>
      <c r="D209" s="37">
        <v>1919.69</v>
      </c>
      <c r="E209" s="37">
        <v>244.9</v>
      </c>
      <c r="F209" s="40"/>
      <c r="G209" s="37">
        <v>55</v>
      </c>
    </row>
    <row r="210" spans="1:7" ht="15.75">
      <c r="A210" s="37" t="s">
        <v>161</v>
      </c>
      <c r="B210" s="37" t="s">
        <v>161</v>
      </c>
      <c r="C210" s="37">
        <v>2025.877</v>
      </c>
      <c r="D210" s="37">
        <v>1567.354</v>
      </c>
      <c r="E210" s="37">
        <v>196.9</v>
      </c>
      <c r="F210" s="40">
        <v>93</v>
      </c>
      <c r="G210" s="37">
        <v>56</v>
      </c>
    </row>
    <row r="211" spans="1:7" ht="15.75">
      <c r="A211" s="37" t="s">
        <v>162</v>
      </c>
      <c r="B211" s="37" t="s">
        <v>162</v>
      </c>
      <c r="C211" s="37">
        <v>2324.291</v>
      </c>
      <c r="D211" s="37">
        <v>1845.908</v>
      </c>
      <c r="E211" s="37">
        <v>230.9</v>
      </c>
      <c r="F211" s="40"/>
      <c r="G211" s="37">
        <v>58</v>
      </c>
    </row>
    <row r="212" spans="1:7" ht="15.75">
      <c r="A212" s="37" t="s">
        <v>211</v>
      </c>
      <c r="B212" s="37" t="s">
        <v>211</v>
      </c>
      <c r="C212" s="37">
        <v>1519.465</v>
      </c>
      <c r="D212" s="37">
        <v>1158.012</v>
      </c>
      <c r="E212" s="37">
        <v>265.5</v>
      </c>
      <c r="F212" s="40">
        <v>61</v>
      </c>
      <c r="G212" s="37">
        <v>33</v>
      </c>
    </row>
    <row r="213" spans="1:7" ht="15.75">
      <c r="A213" s="37" t="s">
        <v>163</v>
      </c>
      <c r="B213" s="37" t="s">
        <v>163</v>
      </c>
      <c r="C213" s="37">
        <v>4275.952</v>
      </c>
      <c r="D213" s="37">
        <v>3272.916</v>
      </c>
      <c r="E213" s="37">
        <v>240.7</v>
      </c>
      <c r="F213" s="40"/>
      <c r="G213" s="37">
        <v>81</v>
      </c>
    </row>
    <row r="214" spans="1:7" ht="15.75">
      <c r="A214" s="37" t="s">
        <v>212</v>
      </c>
      <c r="B214" s="37" t="s">
        <v>212</v>
      </c>
      <c r="C214" s="37">
        <v>2259.424</v>
      </c>
      <c r="D214" s="37">
        <v>1769.02</v>
      </c>
      <c r="E214" s="37">
        <v>264.2</v>
      </c>
      <c r="F214" s="40">
        <v>55</v>
      </c>
      <c r="G214" s="37">
        <v>45</v>
      </c>
    </row>
    <row r="215" spans="1:7" ht="15.75">
      <c r="A215" s="37" t="s">
        <v>164</v>
      </c>
      <c r="B215" s="37" t="s">
        <v>164</v>
      </c>
      <c r="C215" s="37">
        <v>2116.964</v>
      </c>
      <c r="D215" s="37">
        <v>1515.408</v>
      </c>
      <c r="E215" s="37">
        <v>183.1</v>
      </c>
      <c r="F215" s="40">
        <v>47</v>
      </c>
      <c r="G215" s="37">
        <v>52</v>
      </c>
    </row>
    <row r="216" spans="1:7" ht="15.75">
      <c r="A216" s="37" t="s">
        <v>165</v>
      </c>
      <c r="B216" s="37" t="s">
        <v>165</v>
      </c>
      <c r="C216" s="37">
        <v>1651.98</v>
      </c>
      <c r="D216" s="37">
        <v>1275.293</v>
      </c>
      <c r="E216" s="37">
        <v>200.2</v>
      </c>
      <c r="F216" s="40">
        <v>45</v>
      </c>
      <c r="G216" s="37">
        <v>44</v>
      </c>
    </row>
    <row r="217" spans="1:7" ht="15.75">
      <c r="A217" s="37" t="s">
        <v>166</v>
      </c>
      <c r="B217" s="37" t="s">
        <v>166</v>
      </c>
      <c r="C217" s="37">
        <v>3082.249</v>
      </c>
      <c r="D217" s="37">
        <v>2518.195</v>
      </c>
      <c r="E217" s="37">
        <v>313.4</v>
      </c>
      <c r="F217" s="40">
        <v>95</v>
      </c>
      <c r="G217" s="37">
        <v>55</v>
      </c>
    </row>
    <row r="218" spans="1:7" ht="15.75">
      <c r="A218" s="37" t="s">
        <v>229</v>
      </c>
      <c r="B218" s="37" t="s">
        <v>167</v>
      </c>
      <c r="C218" s="37">
        <v>2643.739</v>
      </c>
      <c r="D218" s="37">
        <v>1974.123</v>
      </c>
      <c r="E218" s="37">
        <v>170.2</v>
      </c>
      <c r="F218" s="40"/>
      <c r="G218" s="37">
        <v>79</v>
      </c>
    </row>
    <row r="219" spans="1:7" ht="15.75">
      <c r="A219" s="37" t="s">
        <v>221</v>
      </c>
      <c r="B219" s="37" t="s">
        <v>168</v>
      </c>
      <c r="C219" s="37">
        <v>3545.195</v>
      </c>
      <c r="D219" s="37">
        <v>2492.655</v>
      </c>
      <c r="E219" s="37">
        <v>152.4</v>
      </c>
      <c r="F219" s="40">
        <v>79</v>
      </c>
      <c r="G219" s="37">
        <v>120</v>
      </c>
    </row>
    <row r="220" spans="1:7" ht="15.75">
      <c r="A220" s="37" t="s">
        <v>218</v>
      </c>
      <c r="B220" s="37" t="s">
        <v>218</v>
      </c>
      <c r="C220" s="37">
        <v>2282.31</v>
      </c>
      <c r="D220" s="37">
        <v>1793.186</v>
      </c>
      <c r="E220" s="37">
        <v>192.7</v>
      </c>
      <c r="F220" s="40">
        <v>122</v>
      </c>
      <c r="G220" s="37">
        <v>65</v>
      </c>
    </row>
    <row r="221" spans="1:7" ht="15.75">
      <c r="A221" s="37" t="s">
        <v>169</v>
      </c>
      <c r="B221" s="37" t="s">
        <v>169</v>
      </c>
      <c r="C221" s="37">
        <v>6429.493</v>
      </c>
      <c r="D221" s="37">
        <v>5123.89</v>
      </c>
      <c r="E221" s="37">
        <v>199.9</v>
      </c>
      <c r="F221" s="40"/>
      <c r="G221" s="37">
        <v>173</v>
      </c>
    </row>
    <row r="222" spans="1:7" ht="15.75">
      <c r="A222" s="37" t="s">
        <v>170</v>
      </c>
      <c r="B222" s="37" t="s">
        <v>170</v>
      </c>
      <c r="C222" s="37">
        <v>2864.783</v>
      </c>
      <c r="D222" s="37">
        <v>2020.005</v>
      </c>
      <c r="E222" s="37">
        <v>251</v>
      </c>
      <c r="F222" s="40"/>
      <c r="G222" s="37">
        <v>55</v>
      </c>
    </row>
    <row r="223" spans="1:7" ht="15.75">
      <c r="A223" s="37" t="s">
        <v>213</v>
      </c>
      <c r="B223" s="37" t="s">
        <v>213</v>
      </c>
      <c r="C223" s="37">
        <v>2765.151</v>
      </c>
      <c r="D223" s="37">
        <v>2171.24</v>
      </c>
      <c r="E223" s="37">
        <v>265.3</v>
      </c>
      <c r="F223" s="40"/>
      <c r="G223" s="37">
        <v>65</v>
      </c>
    </row>
    <row r="224" spans="1:7" ht="15.75">
      <c r="A224" s="37" t="s">
        <v>171</v>
      </c>
      <c r="B224" s="37" t="s">
        <v>171</v>
      </c>
      <c r="C224" s="37">
        <v>3047.954</v>
      </c>
      <c r="D224" s="37">
        <v>2533.599</v>
      </c>
      <c r="E224" s="37">
        <v>314.7</v>
      </c>
      <c r="F224" s="40"/>
      <c r="G224" s="37">
        <v>63</v>
      </c>
    </row>
    <row r="225" spans="1:7" ht="15.75">
      <c r="A225" s="37" t="s">
        <v>214</v>
      </c>
      <c r="B225" s="37" t="s">
        <v>214</v>
      </c>
      <c r="C225" s="37">
        <v>2812.889</v>
      </c>
      <c r="D225" s="37">
        <v>2304.016</v>
      </c>
      <c r="E225" s="37">
        <v>281.5</v>
      </c>
      <c r="F225" s="40"/>
      <c r="G225" s="37">
        <v>65</v>
      </c>
    </row>
    <row r="226" spans="1:7" ht="15.75">
      <c r="A226" s="37" t="s">
        <v>172</v>
      </c>
      <c r="B226" s="37" t="s">
        <v>172</v>
      </c>
      <c r="C226" s="37">
        <v>3027.039</v>
      </c>
      <c r="D226" s="37">
        <v>2599.098</v>
      </c>
      <c r="E226" s="37">
        <v>316.7</v>
      </c>
      <c r="F226" s="40"/>
      <c r="G226" s="37">
        <v>57</v>
      </c>
    </row>
    <row r="227" spans="1:7" ht="15.75">
      <c r="A227" s="37" t="s">
        <v>215</v>
      </c>
      <c r="B227" s="37" t="s">
        <v>215</v>
      </c>
      <c r="C227" s="37">
        <v>2692.166</v>
      </c>
      <c r="D227" s="37">
        <v>2186.008</v>
      </c>
      <c r="E227" s="37">
        <v>267.1</v>
      </c>
      <c r="F227" s="40"/>
      <c r="G227" s="37">
        <v>65</v>
      </c>
    </row>
    <row r="228" spans="1:7" ht="15.75">
      <c r="A228" s="37" t="s">
        <v>173</v>
      </c>
      <c r="B228" s="37" t="s">
        <v>173</v>
      </c>
      <c r="C228" s="37">
        <v>3294.231</v>
      </c>
      <c r="D228" s="37">
        <v>2470.952</v>
      </c>
      <c r="E228" s="37">
        <v>301.9</v>
      </c>
      <c r="F228" s="40"/>
      <c r="G228" s="37">
        <v>65</v>
      </c>
    </row>
    <row r="229" spans="1:7" ht="15.75">
      <c r="A229" s="37" t="s">
        <v>219</v>
      </c>
      <c r="B229" s="37" t="s">
        <v>219</v>
      </c>
      <c r="C229" s="37">
        <v>2095.33</v>
      </c>
      <c r="D229" s="37">
        <v>1550.016</v>
      </c>
      <c r="E229" s="37">
        <v>195.4</v>
      </c>
      <c r="F229" s="40"/>
      <c r="G229" s="37">
        <v>44</v>
      </c>
    </row>
    <row r="230" spans="1:7" ht="15.75">
      <c r="A230" s="37" t="s">
        <v>174</v>
      </c>
      <c r="B230" s="37" t="s">
        <v>174</v>
      </c>
      <c r="C230" s="37">
        <v>1645.529</v>
      </c>
      <c r="D230" s="37">
        <v>1123.549</v>
      </c>
      <c r="E230" s="37">
        <v>141.6</v>
      </c>
      <c r="F230" s="40">
        <v>44</v>
      </c>
      <c r="G230" s="37">
        <v>47</v>
      </c>
    </row>
    <row r="231" spans="1:7" ht="15.75">
      <c r="A231" s="37" t="s">
        <v>216</v>
      </c>
      <c r="B231" s="37" t="s">
        <v>216</v>
      </c>
      <c r="C231" s="37">
        <v>1505.57</v>
      </c>
      <c r="D231" s="37">
        <v>1047.985</v>
      </c>
      <c r="E231" s="37">
        <v>132.1</v>
      </c>
      <c r="F231" s="40">
        <v>44</v>
      </c>
      <c r="G231" s="37">
        <v>45</v>
      </c>
    </row>
    <row r="232" spans="1:7" ht="15.75">
      <c r="A232" s="37" t="s">
        <v>217</v>
      </c>
      <c r="B232" s="37" t="s">
        <v>217</v>
      </c>
      <c r="C232" s="37">
        <v>1442.511</v>
      </c>
      <c r="D232" s="37">
        <v>1004.006</v>
      </c>
      <c r="E232" s="37">
        <v>126.6</v>
      </c>
      <c r="F232" s="40">
        <v>44</v>
      </c>
      <c r="G232" s="37">
        <v>45</v>
      </c>
    </row>
    <row r="233" spans="1:7" ht="15.75">
      <c r="A233" s="37" t="s">
        <v>175</v>
      </c>
      <c r="B233" s="37" t="s">
        <v>175</v>
      </c>
      <c r="C233" s="37">
        <v>4622.112</v>
      </c>
      <c r="D233" s="37">
        <v>3219.467</v>
      </c>
      <c r="E233" s="37">
        <v>151.9</v>
      </c>
      <c r="F233" s="40">
        <v>112</v>
      </c>
      <c r="G233" s="37">
        <v>134</v>
      </c>
    </row>
    <row r="234" spans="1:7" ht="15.75">
      <c r="A234" s="37" t="s">
        <v>176</v>
      </c>
      <c r="B234" s="37" t="s">
        <v>176</v>
      </c>
      <c r="C234" s="37">
        <v>2073.055</v>
      </c>
      <c r="D234" s="37">
        <v>1584.895</v>
      </c>
      <c r="E234" s="37">
        <v>179.8</v>
      </c>
      <c r="F234" s="40">
        <v>48</v>
      </c>
      <c r="G234" s="37">
        <v>46</v>
      </c>
    </row>
    <row r="235" spans="1:7" ht="15.75">
      <c r="A235" s="37" t="s">
        <v>222</v>
      </c>
      <c r="B235" s="37" t="s">
        <v>177</v>
      </c>
      <c r="C235" s="37">
        <v>1789.396</v>
      </c>
      <c r="D235" s="37">
        <v>1292.411</v>
      </c>
      <c r="E235" s="37">
        <v>183.2</v>
      </c>
      <c r="F235" s="40">
        <v>53</v>
      </c>
      <c r="G235" s="37">
        <v>50</v>
      </c>
    </row>
    <row r="236" spans="1:7" ht="15.75">
      <c r="A236" s="37" t="s">
        <v>223</v>
      </c>
      <c r="B236" s="37" t="s">
        <v>179</v>
      </c>
      <c r="C236" s="37">
        <v>1499</v>
      </c>
      <c r="D236" s="37">
        <v>1499</v>
      </c>
      <c r="E236" s="37">
        <v>340.9</v>
      </c>
      <c r="F236" s="40"/>
      <c r="G236" s="37">
        <v>0</v>
      </c>
    </row>
    <row r="237" spans="1:7" ht="15.75">
      <c r="A237" s="37" t="s">
        <v>224</v>
      </c>
      <c r="B237" s="37" t="s">
        <v>178</v>
      </c>
      <c r="C237" s="37">
        <v>2983.758</v>
      </c>
      <c r="D237" s="37">
        <v>2983.758</v>
      </c>
      <c r="E237" s="37">
        <v>137.7</v>
      </c>
      <c r="F237" s="40"/>
      <c r="G237" s="37">
        <v>0</v>
      </c>
    </row>
    <row r="238" spans="1:7" ht="15.75">
      <c r="A238" s="37" t="s">
        <v>225</v>
      </c>
      <c r="B238" s="37" t="s">
        <v>181</v>
      </c>
      <c r="C238" s="37">
        <v>3707.477</v>
      </c>
      <c r="D238" s="37">
        <v>2788.99</v>
      </c>
      <c r="E238" s="37">
        <v>251.4</v>
      </c>
      <c r="F238" s="40"/>
      <c r="G238" s="37">
        <v>73</v>
      </c>
    </row>
    <row r="239" spans="1:7" ht="15.75">
      <c r="A239" s="37" t="s">
        <v>226</v>
      </c>
      <c r="B239" s="37" t="s">
        <v>180</v>
      </c>
      <c r="C239" s="37">
        <v>8738.218</v>
      </c>
      <c r="D239" s="37">
        <v>7183.883</v>
      </c>
      <c r="E239" s="37">
        <v>251.6</v>
      </c>
      <c r="F239" s="40"/>
      <c r="G239" s="37">
        <v>193</v>
      </c>
    </row>
    <row r="240" spans="1:7" ht="15.75">
      <c r="A240" s="37" t="s">
        <v>227</v>
      </c>
      <c r="B240" s="37" t="s">
        <v>182</v>
      </c>
      <c r="C240" s="37">
        <v>4650.182</v>
      </c>
      <c r="D240" s="37">
        <v>4650.182</v>
      </c>
      <c r="E240" s="37">
        <v>280.7</v>
      </c>
      <c r="F240" s="40"/>
      <c r="G240" s="37">
        <v>0</v>
      </c>
    </row>
    <row r="241" spans="1:7" ht="15.75">
      <c r="A241" s="37" t="s">
        <v>228</v>
      </c>
      <c r="B241" s="37" t="s">
        <v>184</v>
      </c>
      <c r="C241" s="37">
        <v>10.06</v>
      </c>
      <c r="D241" s="37">
        <v>10.06</v>
      </c>
      <c r="E241" s="37">
        <v>71.3</v>
      </c>
      <c r="F241" s="40">
        <v>1</v>
      </c>
      <c r="G241" s="37">
        <v>0</v>
      </c>
    </row>
    <row r="242" spans="1:7" ht="15.75">
      <c r="A242" s="28" t="s">
        <v>122</v>
      </c>
      <c r="B242" s="37"/>
      <c r="C242" s="43">
        <f>SUM(C201:C241)</f>
        <v>115158.06599999999</v>
      </c>
      <c r="D242" s="43">
        <v>89288.02100000002</v>
      </c>
      <c r="E242" s="43"/>
      <c r="F242" s="43">
        <f>SUM(F201:F241)</f>
        <v>1103</v>
      </c>
      <c r="G242" s="43">
        <v>2539</v>
      </c>
    </row>
    <row r="243" ht="15.75">
      <c r="A243" s="15"/>
    </row>
    <row r="244" ht="15.75">
      <c r="A244" s="38" t="s">
        <v>127</v>
      </c>
    </row>
    <row r="245" ht="15.75">
      <c r="A245" s="34" t="s">
        <v>128</v>
      </c>
    </row>
    <row r="246" spans="1:7" ht="94.5">
      <c r="A246" s="8"/>
      <c r="B246" s="46" t="s">
        <v>197</v>
      </c>
      <c r="C246" s="4" t="s">
        <v>205</v>
      </c>
      <c r="D246" s="4" t="s">
        <v>206</v>
      </c>
      <c r="E246" s="4" t="s">
        <v>207</v>
      </c>
      <c r="F246" s="45" t="s">
        <v>208</v>
      </c>
      <c r="G246" s="45" t="s">
        <v>209</v>
      </c>
    </row>
    <row r="247" spans="1:7" ht="15.75">
      <c r="A247" s="37" t="s">
        <v>152</v>
      </c>
      <c r="B247" s="37" t="s">
        <v>152</v>
      </c>
      <c r="C247" s="37"/>
      <c r="D247" s="37"/>
      <c r="E247" s="37">
        <v>5199</v>
      </c>
      <c r="F247" s="37">
        <v>87</v>
      </c>
      <c r="G247" s="37">
        <v>50</v>
      </c>
    </row>
    <row r="248" spans="1:7" ht="15.75">
      <c r="A248" s="37" t="s">
        <v>153</v>
      </c>
      <c r="B248" s="37" t="s">
        <v>153</v>
      </c>
      <c r="C248" s="37"/>
      <c r="D248" s="37"/>
      <c r="E248" s="37">
        <v>8913</v>
      </c>
      <c r="F248" s="37">
        <v>89</v>
      </c>
      <c r="G248" s="37">
        <v>49</v>
      </c>
    </row>
    <row r="249" spans="1:7" ht="15.75">
      <c r="A249" s="37" t="s">
        <v>154</v>
      </c>
      <c r="B249" s="37" t="s">
        <v>154</v>
      </c>
      <c r="C249" s="37"/>
      <c r="D249" s="37"/>
      <c r="E249" s="37">
        <v>9824</v>
      </c>
      <c r="F249" s="37">
        <v>118</v>
      </c>
      <c r="G249" s="37">
        <v>52</v>
      </c>
    </row>
    <row r="250" spans="1:7" ht="15.75">
      <c r="A250" s="37" t="s">
        <v>155</v>
      </c>
      <c r="B250" s="37" t="s">
        <v>155</v>
      </c>
      <c r="C250" s="37"/>
      <c r="D250" s="37"/>
      <c r="E250" s="37">
        <v>6968</v>
      </c>
      <c r="F250" s="37">
        <v>120</v>
      </c>
      <c r="G250" s="37">
        <v>51</v>
      </c>
    </row>
    <row r="251" spans="1:7" ht="15.75">
      <c r="A251" s="37" t="s">
        <v>156</v>
      </c>
      <c r="B251" s="37" t="s">
        <v>156</v>
      </c>
      <c r="C251" s="37"/>
      <c r="D251" s="37"/>
      <c r="E251" s="37">
        <v>7957</v>
      </c>
      <c r="F251" s="37">
        <v>145</v>
      </c>
      <c r="G251" s="37">
        <v>51</v>
      </c>
    </row>
    <row r="252" spans="1:7" ht="15.75">
      <c r="A252" s="37" t="s">
        <v>157</v>
      </c>
      <c r="B252" s="37" t="s">
        <v>157</v>
      </c>
      <c r="C252" s="37"/>
      <c r="D252" s="37"/>
      <c r="E252" s="37">
        <v>7805</v>
      </c>
      <c r="F252" s="37">
        <v>135</v>
      </c>
      <c r="G252" s="37">
        <v>51</v>
      </c>
    </row>
    <row r="253" spans="1:7" ht="15.75">
      <c r="A253" s="37" t="s">
        <v>158</v>
      </c>
      <c r="B253" s="37" t="s">
        <v>158</v>
      </c>
      <c r="C253" s="37"/>
      <c r="D253" s="37"/>
      <c r="E253" s="37">
        <v>6784</v>
      </c>
      <c r="F253" s="37">
        <v>123</v>
      </c>
      <c r="G253" s="37">
        <v>51</v>
      </c>
    </row>
    <row r="254" spans="1:7" ht="15.75">
      <c r="A254" s="37" t="s">
        <v>159</v>
      </c>
      <c r="B254" s="37" t="s">
        <v>159</v>
      </c>
      <c r="C254" s="37"/>
      <c r="D254" s="37"/>
      <c r="E254" s="37">
        <v>7732</v>
      </c>
      <c r="F254" s="37">
        <v>133</v>
      </c>
      <c r="G254" s="37">
        <v>51</v>
      </c>
    </row>
    <row r="255" spans="1:7" ht="15.75">
      <c r="A255" s="37" t="s">
        <v>160</v>
      </c>
      <c r="B255" s="37" t="s">
        <v>160</v>
      </c>
      <c r="C255" s="37"/>
      <c r="D255" s="37"/>
      <c r="E255" s="37">
        <v>7049</v>
      </c>
      <c r="F255" s="37">
        <v>124</v>
      </c>
      <c r="G255" s="37">
        <v>49</v>
      </c>
    </row>
    <row r="256" spans="1:7" ht="15.75">
      <c r="A256" s="37" t="s">
        <v>161</v>
      </c>
      <c r="B256" s="37" t="s">
        <v>161</v>
      </c>
      <c r="C256" s="37"/>
      <c r="D256" s="37"/>
      <c r="E256" s="37">
        <v>5824</v>
      </c>
      <c r="F256" s="37">
        <v>104</v>
      </c>
      <c r="G256" s="37">
        <v>51</v>
      </c>
    </row>
    <row r="257" spans="1:7" ht="15.75">
      <c r="A257" s="37" t="s">
        <v>162</v>
      </c>
      <c r="B257" s="37" t="s">
        <v>162</v>
      </c>
      <c r="C257" s="37"/>
      <c r="D257" s="37"/>
      <c r="E257" s="37">
        <v>6682</v>
      </c>
      <c r="F257" s="37">
        <v>110</v>
      </c>
      <c r="G257" s="37">
        <v>47</v>
      </c>
    </row>
    <row r="258" spans="1:7" ht="15.75">
      <c r="A258" s="37" t="s">
        <v>211</v>
      </c>
      <c r="B258" s="37" t="s">
        <v>211</v>
      </c>
      <c r="C258" s="37"/>
      <c r="D258" s="37"/>
      <c r="E258" s="37">
        <v>4368</v>
      </c>
      <c r="F258" s="37">
        <v>118</v>
      </c>
      <c r="G258" s="37">
        <v>42</v>
      </c>
    </row>
    <row r="259" spans="1:7" ht="15.75">
      <c r="A259" s="37" t="s">
        <v>163</v>
      </c>
      <c r="B259" s="37" t="s">
        <v>163</v>
      </c>
      <c r="C259" s="37"/>
      <c r="D259" s="37"/>
      <c r="E259" s="37">
        <v>12292</v>
      </c>
      <c r="F259" s="37">
        <v>140</v>
      </c>
      <c r="G259" s="37">
        <v>55</v>
      </c>
    </row>
    <row r="260" spans="1:7" ht="15.75">
      <c r="A260" s="37" t="s">
        <v>212</v>
      </c>
      <c r="B260" s="37" t="s">
        <v>212</v>
      </c>
      <c r="C260" s="37"/>
      <c r="D260" s="37"/>
      <c r="E260" s="37">
        <v>6495</v>
      </c>
      <c r="F260" s="37">
        <v>138</v>
      </c>
      <c r="G260" s="37">
        <v>51</v>
      </c>
    </row>
    <row r="261" spans="1:7" ht="15.75">
      <c r="A261" s="37" t="s">
        <v>164</v>
      </c>
      <c r="B261" s="37" t="s">
        <v>164</v>
      </c>
      <c r="C261" s="37"/>
      <c r="D261" s="37"/>
      <c r="E261" s="37">
        <v>6086</v>
      </c>
      <c r="F261" s="37">
        <v>109</v>
      </c>
      <c r="G261" s="37">
        <v>53</v>
      </c>
    </row>
    <row r="262" spans="1:7" ht="15.75">
      <c r="A262" s="37" t="s">
        <v>165</v>
      </c>
      <c r="B262" s="37" t="s">
        <v>165</v>
      </c>
      <c r="C262" s="37"/>
      <c r="D262" s="37"/>
      <c r="E262" s="37">
        <v>4779</v>
      </c>
      <c r="F262" s="37">
        <v>102</v>
      </c>
      <c r="G262" s="37">
        <v>48</v>
      </c>
    </row>
    <row r="263" spans="1:7" ht="15.75">
      <c r="A263" s="37" t="s">
        <v>166</v>
      </c>
      <c r="B263" s="37" t="s">
        <v>166</v>
      </c>
      <c r="C263" s="37"/>
      <c r="D263" s="37"/>
      <c r="E263" s="37">
        <v>8861</v>
      </c>
      <c r="F263" s="37">
        <v>158</v>
      </c>
      <c r="G263" s="37">
        <v>52</v>
      </c>
    </row>
    <row r="264" spans="1:7" ht="15.75">
      <c r="A264" s="37" t="s">
        <v>229</v>
      </c>
      <c r="B264" s="37" t="s">
        <v>167</v>
      </c>
      <c r="C264" s="37"/>
      <c r="D264" s="37"/>
      <c r="E264" s="37">
        <v>7600</v>
      </c>
      <c r="F264" s="37">
        <v>95</v>
      </c>
      <c r="G264" s="37">
        <v>52</v>
      </c>
    </row>
    <row r="265" spans="1:7" ht="15.75">
      <c r="A265" s="37" t="s">
        <v>221</v>
      </c>
      <c r="B265" s="37" t="s">
        <v>168</v>
      </c>
      <c r="C265" s="37"/>
      <c r="D265" s="37"/>
      <c r="E265" s="37">
        <v>10549</v>
      </c>
      <c r="F265" s="37">
        <v>86</v>
      </c>
      <c r="G265" s="37">
        <v>48</v>
      </c>
    </row>
    <row r="266" spans="1:7" ht="15.75">
      <c r="A266" s="37" t="s">
        <v>218</v>
      </c>
      <c r="B266" s="37" t="s">
        <v>218</v>
      </c>
      <c r="C266" s="37"/>
      <c r="D266" s="37"/>
      <c r="E266" s="37">
        <v>6720</v>
      </c>
      <c r="F266" s="37">
        <v>103</v>
      </c>
      <c r="G266" s="37">
        <v>51</v>
      </c>
    </row>
    <row r="267" spans="1:7" ht="15.75">
      <c r="A267" s="37" t="s">
        <v>169</v>
      </c>
      <c r="B267" s="37" t="s">
        <v>169</v>
      </c>
      <c r="C267" s="37"/>
      <c r="D267" s="37"/>
      <c r="E267" s="37">
        <v>18904</v>
      </c>
      <c r="F267" s="37">
        <v>95</v>
      </c>
      <c r="G267" s="37">
        <v>46</v>
      </c>
    </row>
    <row r="268" spans="1:7" ht="15.75">
      <c r="A268" s="37" t="s">
        <v>170</v>
      </c>
      <c r="B268" s="37" t="s">
        <v>170</v>
      </c>
      <c r="C268" s="37"/>
      <c r="D268" s="37"/>
      <c r="E268" s="37">
        <v>8526</v>
      </c>
      <c r="F268" s="37">
        <v>131</v>
      </c>
      <c r="G268" s="37">
        <v>45</v>
      </c>
    </row>
    <row r="269" spans="1:7" ht="15.75">
      <c r="A269" s="37" t="s">
        <v>213</v>
      </c>
      <c r="B269" s="37" t="s">
        <v>213</v>
      </c>
      <c r="C269" s="37"/>
      <c r="D269" s="37"/>
      <c r="E269" s="37">
        <v>7949</v>
      </c>
      <c r="F269" s="37">
        <v>120</v>
      </c>
      <c r="G269" s="37">
        <v>45</v>
      </c>
    </row>
    <row r="270" spans="1:7" ht="15.75">
      <c r="A270" s="37" t="s">
        <v>171</v>
      </c>
      <c r="B270" s="37" t="s">
        <v>171</v>
      </c>
      <c r="C270" s="37"/>
      <c r="D270" s="37"/>
      <c r="E270" s="37">
        <v>8762</v>
      </c>
      <c r="F270" s="37">
        <v>135</v>
      </c>
      <c r="G270" s="37">
        <v>45</v>
      </c>
    </row>
    <row r="271" spans="1:7" ht="15.75">
      <c r="A271" s="37" t="s">
        <v>214</v>
      </c>
      <c r="B271" s="37" t="s">
        <v>214</v>
      </c>
      <c r="C271" s="37"/>
      <c r="D271" s="37"/>
      <c r="E271" s="37">
        <v>8086</v>
      </c>
      <c r="F271" s="37">
        <v>123</v>
      </c>
      <c r="G271" s="37">
        <v>45</v>
      </c>
    </row>
    <row r="272" spans="1:7" ht="15.75">
      <c r="A272" s="37" t="s">
        <v>172</v>
      </c>
      <c r="B272" s="37" t="s">
        <v>172</v>
      </c>
      <c r="C272" s="37"/>
      <c r="D272" s="37"/>
      <c r="E272" s="37">
        <v>8703</v>
      </c>
      <c r="F272" s="37">
        <v>134</v>
      </c>
      <c r="G272" s="37">
        <v>45</v>
      </c>
    </row>
    <row r="273" spans="1:7" ht="15.75">
      <c r="A273" s="37" t="s">
        <v>215</v>
      </c>
      <c r="B273" s="37" t="s">
        <v>215</v>
      </c>
      <c r="C273" s="37"/>
      <c r="D273" s="37"/>
      <c r="E273" s="37">
        <v>7740</v>
      </c>
      <c r="F273" s="37">
        <v>117</v>
      </c>
      <c r="G273" s="37">
        <v>45</v>
      </c>
    </row>
    <row r="274" spans="1:7" ht="15.75">
      <c r="A274" s="37" t="s">
        <v>173</v>
      </c>
      <c r="B274" s="37" t="s">
        <v>173</v>
      </c>
      <c r="C274" s="37"/>
      <c r="D274" s="37"/>
      <c r="E274" s="37">
        <v>9687</v>
      </c>
      <c r="F274" s="37">
        <v>147</v>
      </c>
      <c r="G274" s="37">
        <v>45</v>
      </c>
    </row>
    <row r="275" spans="1:7" ht="15.75">
      <c r="A275" s="37" t="s">
        <v>219</v>
      </c>
      <c r="B275" s="37"/>
      <c r="C275" s="37"/>
      <c r="D275" s="37"/>
      <c r="E275" s="37">
        <v>6247</v>
      </c>
      <c r="F275" s="37">
        <v>142</v>
      </c>
      <c r="G275" s="37">
        <v>65</v>
      </c>
    </row>
    <row r="276" spans="1:7" ht="15.75">
      <c r="A276" s="37" t="s">
        <v>174</v>
      </c>
      <c r="B276" s="37" t="s">
        <v>174</v>
      </c>
      <c r="C276" s="37"/>
      <c r="D276" s="37"/>
      <c r="E276" s="37">
        <v>4818</v>
      </c>
      <c r="F276" s="37">
        <v>110</v>
      </c>
      <c r="G276" s="37">
        <v>65</v>
      </c>
    </row>
    <row r="277" spans="1:7" ht="15.75">
      <c r="A277" s="37" t="s">
        <v>216</v>
      </c>
      <c r="B277" s="37" t="s">
        <v>216</v>
      </c>
      <c r="C277" s="37"/>
      <c r="D277" s="37"/>
      <c r="E277" s="37">
        <v>1315</v>
      </c>
      <c r="F277" s="37">
        <v>29</v>
      </c>
      <c r="G277" s="37">
        <v>63</v>
      </c>
    </row>
    <row r="278" spans="1:7" ht="15.75">
      <c r="A278" s="37" t="s">
        <v>217</v>
      </c>
      <c r="B278" s="37" t="s">
        <v>217</v>
      </c>
      <c r="C278" s="37"/>
      <c r="D278" s="37"/>
      <c r="E278" s="37">
        <v>1261</v>
      </c>
      <c r="F278" s="37">
        <v>28</v>
      </c>
      <c r="G278" s="37">
        <v>63</v>
      </c>
    </row>
    <row r="279" spans="1:7" ht="15.75">
      <c r="A279" s="37" t="s">
        <v>175</v>
      </c>
      <c r="B279" s="37" t="s">
        <v>175</v>
      </c>
      <c r="C279" s="37"/>
      <c r="D279" s="37"/>
      <c r="E279" s="37">
        <v>13345</v>
      </c>
      <c r="F279" s="37">
        <v>86</v>
      </c>
      <c r="G279" s="37">
        <v>49</v>
      </c>
    </row>
    <row r="280" spans="1:7" ht="15.75">
      <c r="A280" s="37" t="s">
        <v>176</v>
      </c>
      <c r="B280" s="37" t="s">
        <v>176</v>
      </c>
      <c r="C280" s="37"/>
      <c r="D280" s="37"/>
      <c r="E280" s="37">
        <v>5960</v>
      </c>
      <c r="F280" s="37">
        <v>124</v>
      </c>
      <c r="G280" s="37">
        <v>65</v>
      </c>
    </row>
    <row r="281" spans="1:7" ht="15.75">
      <c r="A281" s="37" t="s">
        <v>222</v>
      </c>
      <c r="B281" s="37" t="s">
        <v>177</v>
      </c>
      <c r="C281" s="37"/>
      <c r="D281" s="37"/>
      <c r="E281" s="37">
        <v>5438</v>
      </c>
      <c r="F281" s="37">
        <v>103</v>
      </c>
      <c r="G281" s="37">
        <v>48</v>
      </c>
    </row>
    <row r="282" spans="1:7" ht="15.75">
      <c r="A282" s="37" t="s">
        <v>223</v>
      </c>
      <c r="B282" s="37" t="s">
        <v>179</v>
      </c>
      <c r="C282" s="37"/>
      <c r="D282" s="37"/>
      <c r="E282" s="37">
        <v>5570</v>
      </c>
      <c r="F282" s="37">
        <v>2785</v>
      </c>
      <c r="G282" s="37">
        <v>1022</v>
      </c>
    </row>
    <row r="283" spans="1:7" ht="15.75">
      <c r="A283" s="37" t="s">
        <v>224</v>
      </c>
      <c r="B283" s="37" t="s">
        <v>178</v>
      </c>
      <c r="C283" s="37"/>
      <c r="D283" s="37"/>
      <c r="E283" s="37">
        <v>11086</v>
      </c>
      <c r="F283" s="37">
        <v>11086</v>
      </c>
      <c r="G283" s="37">
        <v>10078</v>
      </c>
    </row>
    <row r="284" spans="1:7" ht="15.75">
      <c r="A284" s="37" t="s">
        <v>225</v>
      </c>
      <c r="B284" s="37" t="s">
        <v>181</v>
      </c>
      <c r="C284" s="37"/>
      <c r="D284" s="37"/>
      <c r="E284" s="37">
        <v>10681</v>
      </c>
      <c r="F284" s="37">
        <v>142</v>
      </c>
      <c r="G284" s="37">
        <v>53</v>
      </c>
    </row>
    <row r="285" spans="1:7" ht="15.75">
      <c r="A285" s="37" t="s">
        <v>226</v>
      </c>
      <c r="B285" s="37" t="s">
        <v>180</v>
      </c>
      <c r="C285" s="37"/>
      <c r="D285" s="37"/>
      <c r="E285" s="37">
        <v>25125</v>
      </c>
      <c r="F285" s="37">
        <v>127</v>
      </c>
      <c r="G285" s="37">
        <v>52</v>
      </c>
    </row>
    <row r="286" spans="1:7" ht="15.75">
      <c r="A286" s="37" t="s">
        <v>227</v>
      </c>
      <c r="B286" s="37" t="s">
        <v>182</v>
      </c>
      <c r="C286" s="37"/>
      <c r="D286" s="37"/>
      <c r="E286" s="37">
        <v>13495</v>
      </c>
      <c r="F286" s="37">
        <v>112</v>
      </c>
      <c r="G286" s="37">
        <v>37</v>
      </c>
    </row>
    <row r="287" spans="1:7" ht="15.75">
      <c r="A287" s="37" t="s">
        <v>228</v>
      </c>
      <c r="B287" s="37" t="s">
        <v>183</v>
      </c>
      <c r="C287" s="37"/>
      <c r="D287" s="37"/>
      <c r="E287" s="37">
        <v>30</v>
      </c>
      <c r="F287" s="37">
        <v>30</v>
      </c>
      <c r="G287" s="37">
        <v>38</v>
      </c>
    </row>
    <row r="288" spans="1:7" ht="15.75">
      <c r="A288" s="28" t="s">
        <v>122</v>
      </c>
      <c r="B288" s="37"/>
      <c r="C288" s="37"/>
      <c r="D288" s="37"/>
      <c r="E288" s="37">
        <v>331215</v>
      </c>
      <c r="F288" s="37">
        <v>18243</v>
      </c>
      <c r="G288" s="37">
        <v>13064</v>
      </c>
    </row>
  </sheetData>
  <sheetProtection/>
  <mergeCells count="16">
    <mergeCell ref="B80:B81"/>
    <mergeCell ref="D80:D81"/>
    <mergeCell ref="E80:E81"/>
    <mergeCell ref="E6:E7"/>
    <mergeCell ref="E31:E32"/>
    <mergeCell ref="E64:E65"/>
    <mergeCell ref="E72:E73"/>
    <mergeCell ref="B64:B65"/>
    <mergeCell ref="D64:D65"/>
    <mergeCell ref="B72:B73"/>
    <mergeCell ref="D72:D73"/>
    <mergeCell ref="B6:B7"/>
    <mergeCell ref="D6:D7"/>
    <mergeCell ref="A5:E5"/>
    <mergeCell ref="B31:B32"/>
    <mergeCell ref="D31:D32"/>
  </mergeCells>
  <printOptions/>
  <pageMargins left="0.48" right="0.43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Anita</dc:creator>
  <cp:keywords/>
  <dc:description/>
  <cp:lastModifiedBy>.</cp:lastModifiedBy>
  <cp:lastPrinted>2016-03-30T13:19:11Z</cp:lastPrinted>
  <dcterms:created xsi:type="dcterms:W3CDTF">2005-08-28T13:55:20Z</dcterms:created>
  <dcterms:modified xsi:type="dcterms:W3CDTF">2018-05-23T12:28:30Z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